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crnkovic\Desktop\"/>
    </mc:Choice>
  </mc:AlternateContent>
  <xr:revisionPtr revIDLastSave="0" documentId="8_{F77E3BA6-9867-4B80-8C83-392974F2461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505" yWindow="2505" windowWidth="21600"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F287" i="9"/>
  <c r="F286" i="9"/>
  <c r="H285" i="9"/>
  <c r="G285" i="9"/>
  <c r="E285" i="9" s="1"/>
  <c r="F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c r="E269" i="9"/>
  <c r="B269" i="9" s="1"/>
  <c r="M268" i="9"/>
  <c r="L268" i="9"/>
  <c r="F268" i="9" s="1"/>
  <c r="E268" i="9"/>
  <c r="B268" i="9" s="1"/>
  <c r="M267" i="9"/>
  <c r="L267" i="9"/>
  <c r="F267" i="9" s="1"/>
  <c r="B267" i="9" s="1"/>
  <c r="E267" i="9"/>
  <c r="M266" i="9"/>
  <c r="L266" i="9"/>
  <c r="F266" i="9" s="1"/>
  <c r="B266" i="9" s="1"/>
  <c r="E266" i="9"/>
  <c r="M265" i="9"/>
  <c r="L265" i="9"/>
  <c r="F265" i="9"/>
  <c r="E265" i="9"/>
  <c r="B265" i="9" s="1"/>
  <c r="M264" i="9"/>
  <c r="L264" i="9"/>
  <c r="F264" i="9" s="1"/>
  <c r="E264" i="9"/>
  <c r="M263" i="9"/>
  <c r="L263" i="9"/>
  <c r="E263" i="9"/>
  <c r="M262" i="9"/>
  <c r="L262" i="9"/>
  <c r="E262" i="9"/>
  <c r="M261" i="9"/>
  <c r="L261" i="9"/>
  <c r="F261" i="9"/>
  <c r="E261" i="9"/>
  <c r="B261" i="9" s="1"/>
  <c r="M260" i="9"/>
  <c r="L260" i="9"/>
  <c r="F260" i="9" s="1"/>
  <c r="E260" i="9"/>
  <c r="B260" i="9" s="1"/>
  <c r="M259" i="9"/>
  <c r="L259" i="9"/>
  <c r="F259" i="9" s="1"/>
  <c r="B259" i="9" s="1"/>
  <c r="E259" i="9"/>
  <c r="M258" i="9"/>
  <c r="L258" i="9"/>
  <c r="F258" i="9" s="1"/>
  <c r="B258" i="9" s="1"/>
  <c r="E258" i="9"/>
  <c r="M257" i="9"/>
  <c r="L257" i="9"/>
  <c r="F257" i="9"/>
  <c r="E257" i="9"/>
  <c r="B257" i="9" s="1"/>
  <c r="M256" i="9"/>
  <c r="L256" i="9"/>
  <c r="F256" i="9" s="1"/>
  <c r="E256" i="9"/>
  <c r="M255" i="9"/>
  <c r="L255" i="9"/>
  <c r="E255" i="9"/>
  <c r="M254" i="9"/>
  <c r="L254" i="9"/>
  <c r="E254" i="9"/>
  <c r="M253" i="9"/>
  <c r="L253" i="9"/>
  <c r="F253" i="9"/>
  <c r="E253" i="9"/>
  <c r="B253" i="9" s="1"/>
  <c r="M252" i="9"/>
  <c r="L252" i="9"/>
  <c r="F252" i="9" s="1"/>
  <c r="E252" i="9"/>
  <c r="B252" i="9" s="1"/>
  <c r="M251" i="9"/>
  <c r="L251" i="9"/>
  <c r="F251" i="9" s="1"/>
  <c r="B251" i="9" s="1"/>
  <c r="E251" i="9"/>
  <c r="M250" i="9"/>
  <c r="L250" i="9"/>
  <c r="F250" i="9" s="1"/>
  <c r="B250" i="9" s="1"/>
  <c r="E250" i="9"/>
  <c r="M249" i="9"/>
  <c r="L249" i="9"/>
  <c r="F249" i="9"/>
  <c r="E249" i="9"/>
  <c r="B249" i="9" s="1"/>
  <c r="M248" i="9"/>
  <c r="L248" i="9"/>
  <c r="F248" i="9" s="1"/>
  <c r="E248" i="9"/>
  <c r="M247" i="9"/>
  <c r="L247" i="9"/>
  <c r="E247" i="9"/>
  <c r="M246" i="9"/>
  <c r="L246" i="9"/>
  <c r="E246" i="9"/>
  <c r="M245" i="9"/>
  <c r="L245" i="9"/>
  <c r="F245" i="9"/>
  <c r="E245" i="9"/>
  <c r="B245" i="9" s="1"/>
  <c r="M244" i="9"/>
  <c r="L244" i="9"/>
  <c r="F244" i="9" s="1"/>
  <c r="E244" i="9"/>
  <c r="B244" i="9" s="1"/>
  <c r="M243" i="9"/>
  <c r="L243" i="9"/>
  <c r="F243" i="9" s="1"/>
  <c r="B243" i="9" s="1"/>
  <c r="E243" i="9"/>
  <c r="M242" i="9"/>
  <c r="L242" i="9"/>
  <c r="F242" i="9" s="1"/>
  <c r="B242" i="9" s="1"/>
  <c r="E242" i="9"/>
  <c r="M241" i="9"/>
  <c r="L241" i="9"/>
  <c r="F241" i="9"/>
  <c r="E241" i="9"/>
  <c r="B241" i="9" s="1"/>
  <c r="M240" i="9"/>
  <c r="L240" i="9"/>
  <c r="F240" i="9" s="1"/>
  <c r="E240" i="9"/>
  <c r="M239" i="9"/>
  <c r="L239" i="9"/>
  <c r="E239" i="9"/>
  <c r="M238" i="9"/>
  <c r="L238" i="9"/>
  <c r="E238" i="9"/>
  <c r="M237" i="9"/>
  <c r="L237" i="9"/>
  <c r="F237" i="9"/>
  <c r="E237" i="9"/>
  <c r="B237" i="9" s="1"/>
  <c r="M236" i="9"/>
  <c r="L236" i="9"/>
  <c r="F236" i="9" s="1"/>
  <c r="E236" i="9"/>
  <c r="B236" i="9" s="1"/>
  <c r="M235" i="9"/>
  <c r="L235" i="9"/>
  <c r="F235" i="9" s="1"/>
  <c r="B235" i="9" s="1"/>
  <c r="E235" i="9"/>
  <c r="M234" i="9"/>
  <c r="L234" i="9"/>
  <c r="F234" i="9" s="1"/>
  <c r="B234" i="9" s="1"/>
  <c r="E234" i="9"/>
  <c r="M233" i="9"/>
  <c r="L233" i="9"/>
  <c r="F233" i="9"/>
  <c r="E233" i="9"/>
  <c r="B233" i="9" s="1"/>
  <c r="M232" i="9"/>
  <c r="L232" i="9"/>
  <c r="F232" i="9" s="1"/>
  <c r="E232" i="9"/>
  <c r="M231" i="9"/>
  <c r="L231" i="9"/>
  <c r="E231" i="9"/>
  <c r="M230" i="9"/>
  <c r="L230" i="9"/>
  <c r="E230" i="9"/>
  <c r="M229" i="9"/>
  <c r="L229" i="9"/>
  <c r="F229" i="9"/>
  <c r="E229" i="9"/>
  <c r="B229" i="9" s="1"/>
  <c r="M228" i="9"/>
  <c r="L228" i="9"/>
  <c r="F228" i="9" s="1"/>
  <c r="E228" i="9"/>
  <c r="B228" i="9" s="1"/>
  <c r="M227" i="9"/>
  <c r="L227" i="9"/>
  <c r="F227" i="9" s="1"/>
  <c r="B227" i="9" s="1"/>
  <c r="E227" i="9"/>
  <c r="M226" i="9"/>
  <c r="L226" i="9"/>
  <c r="F226" i="9" s="1"/>
  <c r="B226" i="9" s="1"/>
  <c r="E226" i="9"/>
  <c r="H225" i="9"/>
  <c r="G225" i="9"/>
  <c r="F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E156" i="9" s="1"/>
  <c r="B156" i="9" s="1"/>
  <c r="G156" i="9"/>
  <c r="F156" i="9"/>
  <c r="H155" i="9"/>
  <c r="G155" i="9"/>
  <c r="E155" i="9" s="1"/>
  <c r="B155" i="9" s="1"/>
  <c r="F155" i="9"/>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E149" i="9" s="1"/>
  <c r="B149" i="9" s="1"/>
  <c r="F149" i="9"/>
  <c r="H148" i="9"/>
  <c r="E148" i="9" s="1"/>
  <c r="B148" i="9" s="1"/>
  <c r="G148" i="9"/>
  <c r="F148" i="9"/>
  <c r="H147" i="9"/>
  <c r="G147" i="9"/>
  <c r="E147" i="9" s="1"/>
  <c r="B147" i="9" s="1"/>
  <c r="F147" i="9"/>
  <c r="H146" i="9"/>
  <c r="G146" i="9"/>
  <c r="E146" i="9" s="1"/>
  <c r="B146" i="9" s="1"/>
  <c r="F146" i="9"/>
  <c r="H145" i="9"/>
  <c r="G145" i="9"/>
  <c r="E145" i="9" s="1"/>
  <c r="B145" i="9" s="1"/>
  <c r="F145" i="9"/>
  <c r="H144" i="9"/>
  <c r="E144" i="9" s="1"/>
  <c r="B144" i="9" s="1"/>
  <c r="G144" i="9"/>
  <c r="F144" i="9"/>
  <c r="H143" i="9"/>
  <c r="G143" i="9"/>
  <c r="F143" i="9"/>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E133" i="9" s="1"/>
  <c r="B133" i="9" s="1"/>
  <c r="F133" i="9"/>
  <c r="H132" i="9"/>
  <c r="E132" i="9" s="1"/>
  <c r="B132" i="9" s="1"/>
  <c r="G132" i="9"/>
  <c r="F132" i="9"/>
  <c r="H131" i="9"/>
  <c r="G131" i="9"/>
  <c r="E131" i="9" s="1"/>
  <c r="B131" i="9" s="1"/>
  <c r="F131" i="9"/>
  <c r="H130" i="9"/>
  <c r="G130" i="9"/>
  <c r="E130" i="9" s="1"/>
  <c r="B130" i="9" s="1"/>
  <c r="F130" i="9"/>
  <c r="H129" i="9"/>
  <c r="G129" i="9"/>
  <c r="E129" i="9" s="1"/>
  <c r="B129" i="9" s="1"/>
  <c r="F129" i="9"/>
  <c r="H128" i="9"/>
  <c r="E128" i="9" s="1"/>
  <c r="B128" i="9" s="1"/>
  <c r="G128" i="9"/>
  <c r="F128" i="9"/>
  <c r="H127" i="9"/>
  <c r="G127" i="9"/>
  <c r="E127" i="9" s="1"/>
  <c r="B127" i="9" s="1"/>
  <c r="F127" i="9"/>
  <c r="H126" i="9"/>
  <c r="G126" i="9"/>
  <c r="E126" i="9" s="1"/>
  <c r="B126" i="9" s="1"/>
  <c r="F126" i="9"/>
  <c r="H125" i="9"/>
  <c r="G125" i="9"/>
  <c r="E125" i="9" s="1"/>
  <c r="B125" i="9" s="1"/>
  <c r="F125" i="9"/>
  <c r="H124" i="9"/>
  <c r="E124" i="9" s="1"/>
  <c r="B124" i="9" s="1"/>
  <c r="G124" i="9"/>
  <c r="F124" i="9"/>
  <c r="H123" i="9"/>
  <c r="G123" i="9"/>
  <c r="E123" i="9" s="1"/>
  <c r="B123" i="9" s="1"/>
  <c r="F123" i="9"/>
  <c r="H122" i="9"/>
  <c r="G122" i="9"/>
  <c r="E122" i="9" s="1"/>
  <c r="B122" i="9" s="1"/>
  <c r="F122" i="9"/>
  <c r="H121" i="9"/>
  <c r="G121" i="9"/>
  <c r="E121" i="9" s="1"/>
  <c r="B121" i="9" s="1"/>
  <c r="F121" i="9"/>
  <c r="H120" i="9"/>
  <c r="E120" i="9" s="1"/>
  <c r="B120" i="9" s="1"/>
  <c r="G120" i="9"/>
  <c r="F120" i="9"/>
  <c r="H119" i="9"/>
  <c r="G119" i="9"/>
  <c r="E119" i="9" s="1"/>
  <c r="B119" i="9" s="1"/>
  <c r="F119" i="9"/>
  <c r="H118" i="9"/>
  <c r="G118" i="9"/>
  <c r="E118" i="9" s="1"/>
  <c r="B118" i="9" s="1"/>
  <c r="F118" i="9"/>
  <c r="H117" i="9"/>
  <c r="G117" i="9"/>
  <c r="E117" i="9" s="1"/>
  <c r="B117" i="9" s="1"/>
  <c r="F117" i="9"/>
  <c r="H116" i="9"/>
  <c r="E116" i="9" s="1"/>
  <c r="B116" i="9" s="1"/>
  <c r="G116" i="9"/>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B105" i="9" s="1"/>
  <c r="F105" i="9"/>
  <c r="H104" i="9"/>
  <c r="E104" i="9" s="1"/>
  <c r="B104" i="9" s="1"/>
  <c r="G104" i="9"/>
  <c r="F104" i="9"/>
  <c r="H103" i="9"/>
  <c r="G103" i="9"/>
  <c r="E103" i="9" s="1"/>
  <c r="B103" i="9" s="1"/>
  <c r="F103" i="9"/>
  <c r="H102" i="9"/>
  <c r="G102" i="9"/>
  <c r="E102" i="9" s="1"/>
  <c r="B102" i="9" s="1"/>
  <c r="F102" i="9"/>
  <c r="H101" i="9"/>
  <c r="G101" i="9"/>
  <c r="E101" i="9" s="1"/>
  <c r="B101" i="9" s="1"/>
  <c r="F101" i="9"/>
  <c r="H100" i="9"/>
  <c r="E100" i="9" s="1"/>
  <c r="B100" i="9" s="1"/>
  <c r="G100" i="9"/>
  <c r="F100" i="9"/>
  <c r="H99" i="9"/>
  <c r="G99" i="9"/>
  <c r="E99" i="9" s="1"/>
  <c r="B99" i="9" s="1"/>
  <c r="F99" i="9"/>
  <c r="H98" i="9"/>
  <c r="G98" i="9"/>
  <c r="E98" i="9" s="1"/>
  <c r="B98" i="9" s="1"/>
  <c r="F98" i="9"/>
  <c r="H97" i="9"/>
  <c r="G97" i="9"/>
  <c r="E97" i="9" s="1"/>
  <c r="B97" i="9" s="1"/>
  <c r="F97" i="9"/>
  <c r="H96" i="9"/>
  <c r="E96" i="9" s="1"/>
  <c r="B96" i="9" s="1"/>
  <c r="G96" i="9"/>
  <c r="F96" i="9"/>
  <c r="H95" i="9"/>
  <c r="G95" i="9"/>
  <c r="E95" i="9" s="1"/>
  <c r="B95" i="9" s="1"/>
  <c r="F95" i="9"/>
  <c r="H94" i="9"/>
  <c r="G94" i="9"/>
  <c r="E94" i="9" s="1"/>
  <c r="B94" i="9" s="1"/>
  <c r="F94" i="9"/>
  <c r="H93" i="9"/>
  <c r="G93" i="9"/>
  <c r="E93" i="9" s="1"/>
  <c r="B93" i="9" s="1"/>
  <c r="F93" i="9"/>
  <c r="H92" i="9"/>
  <c r="E92" i="9" s="1"/>
  <c r="B92" i="9" s="1"/>
  <c r="G92" i="9"/>
  <c r="F92" i="9"/>
  <c r="H91" i="9"/>
  <c r="G91" i="9"/>
  <c r="E91" i="9" s="1"/>
  <c r="B91" i="9" s="1"/>
  <c r="F91" i="9"/>
  <c r="H90" i="9"/>
  <c r="G90" i="9"/>
  <c r="E90" i="9" s="1"/>
  <c r="B90" i="9" s="1"/>
  <c r="F90" i="9"/>
  <c r="H89" i="9"/>
  <c r="G89" i="9"/>
  <c r="E89" i="9" s="1"/>
  <c r="B89" i="9" s="1"/>
  <c r="F89" i="9"/>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E83" i="9" s="1"/>
  <c r="B83" i="9" s="1"/>
  <c r="F83" i="9"/>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E76" i="9" s="1"/>
  <c r="B76" i="9" s="1"/>
  <c r="G76" i="9"/>
  <c r="F76" i="9"/>
  <c r="H75" i="9"/>
  <c r="G75" i="9"/>
  <c r="E75" i="9" s="1"/>
  <c r="B75" i="9" s="1"/>
  <c r="F75" i="9"/>
  <c r="H74" i="9"/>
  <c r="G74" i="9"/>
  <c r="E74" i="9" s="1"/>
  <c r="B74" i="9" s="1"/>
  <c r="F74" i="9"/>
  <c r="H73" i="9"/>
  <c r="G73" i="9"/>
  <c r="E73" i="9" s="1"/>
  <c r="B73" i="9" s="1"/>
  <c r="F73" i="9"/>
  <c r="H72" i="9"/>
  <c r="E72" i="9" s="1"/>
  <c r="B72" i="9" s="1"/>
  <c r="G72" i="9"/>
  <c r="F72" i="9"/>
  <c r="H71" i="9"/>
  <c r="G71" i="9"/>
  <c r="F71" i="9"/>
  <c r="H70" i="9"/>
  <c r="G70" i="9"/>
  <c r="E70" i="9" s="1"/>
  <c r="B70" i="9" s="1"/>
  <c r="F70" i="9"/>
  <c r="H69" i="9"/>
  <c r="G69" i="9"/>
  <c r="F69" i="9"/>
  <c r="H68" i="9"/>
  <c r="G68" i="9"/>
  <c r="F68" i="9"/>
  <c r="H67" i="9"/>
  <c r="G67" i="9"/>
  <c r="F67" i="9"/>
  <c r="H66" i="9"/>
  <c r="G66" i="9"/>
  <c r="E66" i="9" s="1"/>
  <c r="B66" i="9" s="1"/>
  <c r="F66" i="9"/>
  <c r="H65" i="9"/>
  <c r="G65" i="9"/>
  <c r="E65" i="9" s="1"/>
  <c r="B65" i="9" s="1"/>
  <c r="F65" i="9"/>
  <c r="H64" i="9"/>
  <c r="E64" i="9" s="1"/>
  <c r="B64" i="9" s="1"/>
  <c r="G64" i="9"/>
  <c r="F64" i="9"/>
  <c r="H63" i="9"/>
  <c r="G63" i="9"/>
  <c r="E63" i="9" s="1"/>
  <c r="B63" i="9" s="1"/>
  <c r="F63" i="9"/>
  <c r="H62" i="9"/>
  <c r="G62" i="9"/>
  <c r="E62" i="9" s="1"/>
  <c r="B62" i="9" s="1"/>
  <c r="F62" i="9"/>
  <c r="H61" i="9"/>
  <c r="G61" i="9"/>
  <c r="E61" i="9" s="1"/>
  <c r="B61" i="9" s="1"/>
  <c r="F61" i="9"/>
  <c r="H60" i="9"/>
  <c r="E60" i="9" s="1"/>
  <c r="B60" i="9" s="1"/>
  <c r="G60" i="9"/>
  <c r="F60" i="9"/>
  <c r="H59" i="9"/>
  <c r="G59" i="9"/>
  <c r="E59" i="9" s="1"/>
  <c r="B59" i="9" s="1"/>
  <c r="F59" i="9"/>
  <c r="H58" i="9"/>
  <c r="G58" i="9"/>
  <c r="F58" i="9"/>
  <c r="H57" i="9"/>
  <c r="G57" i="9"/>
  <c r="F57" i="9"/>
  <c r="H56" i="9"/>
  <c r="E56" i="9" s="1"/>
  <c r="B56" i="9" s="1"/>
  <c r="G56" i="9"/>
  <c r="F56" i="9"/>
  <c r="H55" i="9"/>
  <c r="G55" i="9"/>
  <c r="E55" i="9" s="1"/>
  <c r="B55" i="9" s="1"/>
  <c r="F55" i="9"/>
  <c r="H54" i="9"/>
  <c r="G54" i="9"/>
  <c r="E54" i="9" s="1"/>
  <c r="B54" i="9" s="1"/>
  <c r="F54" i="9"/>
  <c r="H53" i="9"/>
  <c r="G53" i="9"/>
  <c r="F53" i="9"/>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E36" i="9"/>
  <c r="B36" i="9" s="1"/>
  <c r="H35" i="9"/>
  <c r="G35" i="9"/>
  <c r="F35" i="9"/>
  <c r="E35" i="9"/>
  <c r="H34" i="9"/>
  <c r="G34" i="9"/>
  <c r="F34" i="9"/>
  <c r="H33" i="9"/>
  <c r="G33" i="9"/>
  <c r="E33" i="9" s="1"/>
  <c r="B33" i="9" s="1"/>
  <c r="F33" i="9"/>
  <c r="H32" i="9"/>
  <c r="E32" i="9" s="1"/>
  <c r="B32" i="9" s="1"/>
  <c r="G32" i="9"/>
  <c r="F32" i="9"/>
  <c r="H31" i="9"/>
  <c r="G31" i="9"/>
  <c r="F31" i="9"/>
  <c r="E31" i="9"/>
  <c r="B31" i="9" s="1"/>
  <c r="H30" i="9"/>
  <c r="G30" i="9"/>
  <c r="F30" i="9"/>
  <c r="H29" i="9"/>
  <c r="G29" i="9"/>
  <c r="F29" i="9"/>
  <c r="H28" i="9"/>
  <c r="G28" i="9"/>
  <c r="F28" i="9"/>
  <c r="E28" i="9"/>
  <c r="B28" i="9" s="1"/>
  <c r="H27" i="9"/>
  <c r="G27" i="9"/>
  <c r="F27" i="9"/>
  <c r="H26" i="9"/>
  <c r="G26" i="9"/>
  <c r="F26" i="9"/>
  <c r="H25" i="9"/>
  <c r="G25" i="9"/>
  <c r="F25" i="9"/>
  <c r="H24" i="9"/>
  <c r="G24" i="9"/>
  <c r="F24" i="9"/>
  <c r="H23" i="9"/>
  <c r="G23" i="9"/>
  <c r="E23" i="9" s="1"/>
  <c r="B23" i="9" s="1"/>
  <c r="F23" i="9"/>
  <c r="H22" i="9"/>
  <c r="G22" i="9"/>
  <c r="F22" i="9"/>
  <c r="H21" i="9"/>
  <c r="G21" i="9"/>
  <c r="F21" i="9"/>
  <c r="F20" i="9"/>
  <c r="F4" i="9"/>
  <c r="O3" i="9"/>
  <c r="G274" i="9" s="1"/>
  <c r="I3" i="9"/>
  <c r="H3" i="9"/>
  <c r="G3" i="9"/>
  <c r="D101" i="8"/>
  <c r="D95" i="8"/>
  <c r="D90" i="8"/>
  <c r="D85" i="8"/>
  <c r="D80" i="8"/>
  <c r="D75" i="8"/>
  <c r="D70" i="8"/>
  <c r="D65" i="8"/>
  <c r="D60" i="8"/>
  <c r="D49" i="8" s="1"/>
  <c r="C1524" i="1" s="1"/>
  <c r="H1524" i="1" s="1"/>
  <c r="D55" i="8"/>
  <c r="D50" i="8"/>
  <c r="D44" i="8"/>
  <c r="D36" i="8"/>
  <c r="C1511" i="1" s="1"/>
  <c r="D26" i="8"/>
  <c r="D18" i="8"/>
  <c r="D8" i="8"/>
  <c r="C1483" i="1" s="1"/>
  <c r="H1483" i="1" s="1"/>
  <c r="E44" i="7"/>
  <c r="D44" i="7"/>
  <c r="E39" i="7"/>
  <c r="D39" i="7"/>
  <c r="E38" i="7"/>
  <c r="E30" i="7"/>
  <c r="D30" i="7"/>
  <c r="E23" i="7"/>
  <c r="E22" i="7" s="1"/>
  <c r="D23" i="7"/>
  <c r="D22" i="7"/>
  <c r="H30" i="3" s="1"/>
  <c r="E14" i="7"/>
  <c r="D14" i="7"/>
  <c r="E7" i="7"/>
  <c r="D7" i="7"/>
  <c r="D6" i="7" s="1"/>
  <c r="D5" i="7" s="1"/>
  <c r="C1436" i="1" s="1"/>
  <c r="E6" i="7"/>
  <c r="E5" i="7"/>
  <c r="D1436" i="1"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7" i="6"/>
  <c r="F116" i="6"/>
  <c r="E115" i="6"/>
  <c r="D115" i="6"/>
  <c r="F113" i="6"/>
  <c r="F112" i="6"/>
  <c r="F111" i="6"/>
  <c r="F110" i="6"/>
  <c r="F109" i="6"/>
  <c r="F108" i="6"/>
  <c r="E107" i="6"/>
  <c r="D1401" i="1" s="1"/>
  <c r="D107" i="6"/>
  <c r="F106" i="6"/>
  <c r="F105" i="6"/>
  <c r="F104" i="6"/>
  <c r="F103" i="6"/>
  <c r="F102" i="6"/>
  <c r="F101" i="6"/>
  <c r="F100" i="6"/>
  <c r="F99" i="6"/>
  <c r="E99" i="6"/>
  <c r="D99" i="6"/>
  <c r="F98" i="6"/>
  <c r="F97" i="6"/>
  <c r="F96" i="6"/>
  <c r="F95" i="6"/>
  <c r="E94" i="6"/>
  <c r="D1388" i="1" s="1"/>
  <c r="D94" i="6"/>
  <c r="F94" i="6" s="1"/>
  <c r="F93" i="6"/>
  <c r="F92" i="6"/>
  <c r="F91" i="6"/>
  <c r="F90" i="6"/>
  <c r="E90" i="6"/>
  <c r="D90" i="6"/>
  <c r="D89" i="6"/>
  <c r="C1383" i="1" s="1"/>
  <c r="F88" i="6"/>
  <c r="F87" i="6"/>
  <c r="F86" i="6"/>
  <c r="F85" i="6"/>
  <c r="F84" i="6"/>
  <c r="F83" i="6"/>
  <c r="E82" i="6"/>
  <c r="D1376" i="1" s="1"/>
  <c r="D82" i="6"/>
  <c r="F82" i="6" s="1"/>
  <c r="F81" i="6"/>
  <c r="F80" i="6"/>
  <c r="F79" i="6"/>
  <c r="F78" i="6"/>
  <c r="F77" i="6"/>
  <c r="F76" i="6"/>
  <c r="E75" i="6"/>
  <c r="D1369" i="1" s="1"/>
  <c r="D75" i="6"/>
  <c r="F74" i="6"/>
  <c r="F73" i="6"/>
  <c r="F72" i="6"/>
  <c r="F71" i="6"/>
  <c r="F70" i="6"/>
  <c r="F69" i="6"/>
  <c r="F68" i="6"/>
  <c r="F67" i="6"/>
  <c r="F66" i="6"/>
  <c r="E66" i="6"/>
  <c r="D1360" i="1" s="1"/>
  <c r="D66" i="6"/>
  <c r="F65" i="6"/>
  <c r="F64" i="6"/>
  <c r="F63" i="6"/>
  <c r="F62" i="6"/>
  <c r="E61" i="6"/>
  <c r="D1355" i="1" s="1"/>
  <c r="D61" i="6"/>
  <c r="C1355" i="1" s="1"/>
  <c r="F60" i="6"/>
  <c r="F59" i="6"/>
  <c r="F58" i="6"/>
  <c r="F57" i="6"/>
  <c r="F56" i="6"/>
  <c r="F55" i="6"/>
  <c r="E54" i="6"/>
  <c r="D1348" i="1" s="1"/>
  <c r="D54" i="6"/>
  <c r="C1348" i="1" s="1"/>
  <c r="G1348" i="1" s="1"/>
  <c r="F53" i="6"/>
  <c r="F52" i="6"/>
  <c r="F51" i="6"/>
  <c r="E50" i="6"/>
  <c r="D50" i="6"/>
  <c r="C1344" i="1" s="1"/>
  <c r="F49" i="6"/>
  <c r="F48" i="6"/>
  <c r="F47" i="6"/>
  <c r="F46" i="6"/>
  <c r="F45" i="6"/>
  <c r="F44" i="6"/>
  <c r="E43" i="6"/>
  <c r="D43" i="6"/>
  <c r="C1337" i="1"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1" i="6"/>
  <c r="F20" i="6"/>
  <c r="F19" i="6"/>
  <c r="F18" i="6"/>
  <c r="F17" i="6"/>
  <c r="F16" i="6"/>
  <c r="F15" i="6"/>
  <c r="F14" i="6"/>
  <c r="E13" i="6"/>
  <c r="D13" i="6"/>
  <c r="C1307" i="1" s="1"/>
  <c r="F12" i="6"/>
  <c r="F11" i="6"/>
  <c r="E10" i="6"/>
  <c r="D10" i="6"/>
  <c r="F10" i="6" s="1"/>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50" i="5" s="1"/>
  <c r="F249" i="5"/>
  <c r="F248" i="5"/>
  <c r="F247" i="5"/>
  <c r="E246" i="5"/>
  <c r="E245" i="5" s="1"/>
  <c r="D1222" i="1" s="1"/>
  <c r="D246" i="5"/>
  <c r="C1223" i="1" s="1"/>
  <c r="F244" i="5"/>
  <c r="F243" i="5"/>
  <c r="E242" i="5"/>
  <c r="D242" i="5"/>
  <c r="F242" i="5" s="1"/>
  <c r="F241" i="5"/>
  <c r="F240" i="5"/>
  <c r="E239" i="5"/>
  <c r="F239" i="5" s="1"/>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D206" i="5"/>
  <c r="G292" i="9" s="1"/>
  <c r="F205" i="5"/>
  <c r="F204" i="5"/>
  <c r="F203" i="5"/>
  <c r="F202" i="5"/>
  <c r="F201" i="5"/>
  <c r="F200" i="5"/>
  <c r="F199" i="5"/>
  <c r="F198" i="5"/>
  <c r="E198" i="5"/>
  <c r="D198" i="5"/>
  <c r="F197" i="5"/>
  <c r="F196" i="5"/>
  <c r="F195" i="5"/>
  <c r="F194" i="5"/>
  <c r="F193" i="5"/>
  <c r="F192" i="5"/>
  <c r="F191" i="5"/>
  <c r="E191" i="5"/>
  <c r="E190" i="5" s="1"/>
  <c r="H291" i="9" s="1"/>
  <c r="D191" i="5"/>
  <c r="D190" i="5"/>
  <c r="F189" i="5"/>
  <c r="F188" i="5"/>
  <c r="F187" i="5"/>
  <c r="F186" i="5"/>
  <c r="F185" i="5"/>
  <c r="F184" i="5"/>
  <c r="F183" i="5"/>
  <c r="F182" i="5"/>
  <c r="F181" i="5"/>
  <c r="E180" i="5"/>
  <c r="D180" i="5"/>
  <c r="F179" i="5"/>
  <c r="F178" i="5"/>
  <c r="E177" i="5"/>
  <c r="H289" i="9" s="1"/>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D1124" i="1" s="1"/>
  <c r="D146" i="5"/>
  <c r="F145" i="5"/>
  <c r="F144" i="5"/>
  <c r="F143" i="5"/>
  <c r="F142" i="5"/>
  <c r="E142" i="5"/>
  <c r="D142" i="5"/>
  <c r="F141" i="5"/>
  <c r="F140" i="5"/>
  <c r="F139" i="5"/>
  <c r="F138" i="5"/>
  <c r="F137" i="5"/>
  <c r="F136" i="5"/>
  <c r="E135" i="5"/>
  <c r="D135" i="5"/>
  <c r="D134" i="5" s="1"/>
  <c r="E134" i="5"/>
  <c r="F133" i="5"/>
  <c r="F132" i="5"/>
  <c r="F131" i="5"/>
  <c r="F130" i="5"/>
  <c r="F129" i="5"/>
  <c r="F128" i="5"/>
  <c r="F127" i="5"/>
  <c r="E126" i="5"/>
  <c r="D126" i="5"/>
  <c r="F125" i="5"/>
  <c r="F124" i="5"/>
  <c r="F123" i="5"/>
  <c r="F122" i="5"/>
  <c r="F121" i="5"/>
  <c r="F120" i="5"/>
  <c r="F119" i="5"/>
  <c r="E119" i="5"/>
  <c r="D119" i="5"/>
  <c r="E118" i="5"/>
  <c r="D1096" i="1"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E63" i="5"/>
  <c r="D1041" i="1" s="1"/>
  <c r="D63" i="5"/>
  <c r="F63" i="5" s="1"/>
  <c r="F62" i="5"/>
  <c r="F61" i="5"/>
  <c r="F60" i="5"/>
  <c r="F59" i="5"/>
  <c r="F58" i="5"/>
  <c r="F57" i="5"/>
  <c r="E56" i="5"/>
  <c r="D56" i="5"/>
  <c r="F55" i="5"/>
  <c r="F54" i="5"/>
  <c r="F53" i="5"/>
  <c r="E52" i="5"/>
  <c r="D1030" i="1" s="1"/>
  <c r="D52" i="5"/>
  <c r="F52" i="5" s="1"/>
  <c r="F51" i="5"/>
  <c r="F50" i="5"/>
  <c r="F49" i="5"/>
  <c r="F48" i="5"/>
  <c r="F47" i="5"/>
  <c r="F46" i="5"/>
  <c r="E45" i="5"/>
  <c r="D1023" i="1" s="1"/>
  <c r="D45" i="5"/>
  <c r="F44" i="5"/>
  <c r="F43" i="5"/>
  <c r="F42" i="5"/>
  <c r="E41" i="5"/>
  <c r="D1019" i="1" s="1"/>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F629" i="4"/>
  <c r="E629" i="4"/>
  <c r="D629" i="4"/>
  <c r="F628" i="4"/>
  <c r="F627" i="4"/>
  <c r="F626" i="4"/>
  <c r="E626" i="4"/>
  <c r="D626" i="4"/>
  <c r="F625" i="4"/>
  <c r="D625" i="4"/>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E605" i="4"/>
  <c r="D605" i="4"/>
  <c r="F605" i="4" s="1"/>
  <c r="F604" i="4"/>
  <c r="F603" i="4"/>
  <c r="E603" i="4"/>
  <c r="H142" i="9" s="1"/>
  <c r="D603" i="4"/>
  <c r="G142" i="9" s="1"/>
  <c r="E142" i="9" s="1"/>
  <c r="B142" i="9" s="1"/>
  <c r="F602" i="4"/>
  <c r="F601" i="4"/>
  <c r="F600" i="4"/>
  <c r="E599" i="4"/>
  <c r="D599" i="4"/>
  <c r="F599" i="4" s="1"/>
  <c r="F598" i="4"/>
  <c r="F597" i="4"/>
  <c r="F596" i="4"/>
  <c r="F595" i="4"/>
  <c r="E594" i="4"/>
  <c r="D594" i="4"/>
  <c r="F594" i="4" s="1"/>
  <c r="D593" i="4"/>
  <c r="F592" i="4"/>
  <c r="F591" i="4"/>
  <c r="E590" i="4"/>
  <c r="D584" i="1" s="1"/>
  <c r="D590" i="4"/>
  <c r="F590" i="4" s="1"/>
  <c r="F589" i="4"/>
  <c r="F588" i="4"/>
  <c r="F587" i="4"/>
  <c r="E587" i="4"/>
  <c r="D587" i="4"/>
  <c r="F586" i="4"/>
  <c r="F585" i="4"/>
  <c r="E585" i="4"/>
  <c r="D585" i="4"/>
  <c r="F584" i="4"/>
  <c r="F583" i="4"/>
  <c r="F582" i="4"/>
  <c r="E581" i="4"/>
  <c r="D581" i="4"/>
  <c r="E580" i="4"/>
  <c r="D574" i="1" s="1"/>
  <c r="F579" i="4"/>
  <c r="F578" i="4"/>
  <c r="F577" i="4"/>
  <c r="E577" i="4"/>
  <c r="D577" i="4"/>
  <c r="F576" i="4"/>
  <c r="F575" i="4"/>
  <c r="E574" i="4"/>
  <c r="D568" i="1" s="1"/>
  <c r="D574" i="4"/>
  <c r="F574" i="4" s="1"/>
  <c r="F573" i="4"/>
  <c r="F572" i="4"/>
  <c r="F571" i="4"/>
  <c r="E571" i="4"/>
  <c r="D571" i="4"/>
  <c r="D567" i="4" s="1"/>
  <c r="F570" i="4"/>
  <c r="F569" i="4"/>
  <c r="F568" i="4"/>
  <c r="E568" i="4"/>
  <c r="D568" i="4"/>
  <c r="F567" i="4"/>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16" i="1" s="1"/>
  <c r="D522" i="4"/>
  <c r="F522" i="4" s="1"/>
  <c r="F521" i="4"/>
  <c r="F520" i="4"/>
  <c r="F519" i="4"/>
  <c r="E519" i="4"/>
  <c r="D519" i="4"/>
  <c r="D515" i="4" s="1"/>
  <c r="F518" i="4"/>
  <c r="F517" i="4"/>
  <c r="F516" i="4"/>
  <c r="E516" i="4"/>
  <c r="D516" i="4"/>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78" i="1" s="1"/>
  <c r="F483" i="4"/>
  <c r="F482" i="4"/>
  <c r="E481" i="4"/>
  <c r="D481" i="4"/>
  <c r="F481" i="4" s="1"/>
  <c r="F480" i="4"/>
  <c r="F479" i="4"/>
  <c r="F478" i="4"/>
  <c r="E478" i="4"/>
  <c r="D472" i="1" s="1"/>
  <c r="D478" i="4"/>
  <c r="F477" i="4"/>
  <c r="F476" i="4"/>
  <c r="F475" i="4"/>
  <c r="F474" i="4"/>
  <c r="E473" i="4"/>
  <c r="D473" i="4"/>
  <c r="E472" i="4"/>
  <c r="D466" i="1" s="1"/>
  <c r="F471" i="4"/>
  <c r="F470" i="4"/>
  <c r="F469" i="4"/>
  <c r="E469" i="4"/>
  <c r="D469" i="4"/>
  <c r="F468" i="4"/>
  <c r="F467" i="4"/>
  <c r="F466" i="4"/>
  <c r="E466" i="4"/>
  <c r="D466" i="4"/>
  <c r="F465" i="4"/>
  <c r="F464"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22" i="4"/>
  <c r="D421" i="4"/>
  <c r="E418" i="4"/>
  <c r="D418" i="4"/>
  <c r="F418" i="4" s="1"/>
  <c r="E417" i="4"/>
  <c r="D412" i="1" s="1"/>
  <c r="D417" i="4"/>
  <c r="E416" i="4"/>
  <c r="D416" i="4"/>
  <c r="F416" i="4" s="1"/>
  <c r="F411" i="4"/>
  <c r="F410" i="4"/>
  <c r="F409" i="4"/>
  <c r="F406" i="4"/>
  <c r="F405" i="4"/>
  <c r="F404" i="4"/>
  <c r="F403" i="4"/>
  <c r="E402" i="4"/>
  <c r="D402" i="4"/>
  <c r="F401" i="4"/>
  <c r="E400" i="4"/>
  <c r="D400" i="4"/>
  <c r="F400" i="4" s="1"/>
  <c r="F399" i="4"/>
  <c r="F398" i="4"/>
  <c r="F397" i="4"/>
  <c r="E397" i="4"/>
  <c r="D397" i="4"/>
  <c r="D396" i="4"/>
  <c r="F396" i="4" s="1"/>
  <c r="F395" i="4"/>
  <c r="F394" i="4"/>
  <c r="F393" i="4"/>
  <c r="F392" i="4"/>
  <c r="E391" i="4"/>
  <c r="D386" i="1" s="1"/>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D352" i="4"/>
  <c r="E351" i="4"/>
  <c r="D346" i="1" s="1"/>
  <c r="F349" i="4"/>
  <c r="F348" i="4"/>
  <c r="E348" i="4"/>
  <c r="D343" i="1" s="1"/>
  <c r="D348" i="4"/>
  <c r="F347" i="4"/>
  <c r="F346" i="4"/>
  <c r="F345" i="4"/>
  <c r="E345" i="4"/>
  <c r="D345" i="4"/>
  <c r="F344" i="4"/>
  <c r="E344" i="4"/>
  <c r="D339" i="1" s="1"/>
  <c r="D344" i="4"/>
  <c r="F343" i="4"/>
  <c r="F342" i="4"/>
  <c r="F341" i="4"/>
  <c r="F340" i="4"/>
  <c r="E339" i="4"/>
  <c r="D334" i="1" s="1"/>
  <c r="D339" i="4"/>
  <c r="F339" i="4" s="1"/>
  <c r="F338" i="4"/>
  <c r="F337" i="4"/>
  <c r="F336" i="4"/>
  <c r="E336" i="4"/>
  <c r="D331" i="1" s="1"/>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F304" i="4"/>
  <c r="E304" i="4"/>
  <c r="D304" i="4"/>
  <c r="F303" i="4"/>
  <c r="F302" i="4"/>
  <c r="F301" i="4"/>
  <c r="E300" i="4"/>
  <c r="D300" i="4"/>
  <c r="E299" i="4"/>
  <c r="D294" i="1" s="1"/>
  <c r="F296" i="4"/>
  <c r="F295" i="4"/>
  <c r="F294" i="4"/>
  <c r="F293" i="4"/>
  <c r="F292" i="4"/>
  <c r="F288" i="4"/>
  <c r="E288" i="4"/>
  <c r="D284" i="1" s="1"/>
  <c r="D288" i="4"/>
  <c r="E287" i="4"/>
  <c r="D283" i="1" s="1"/>
  <c r="D287" i="4"/>
  <c r="F287" i="4" s="1"/>
  <c r="F286" i="4"/>
  <c r="F285" i="4"/>
  <c r="F284" i="4"/>
  <c r="F283" i="4"/>
  <c r="F282" i="4"/>
  <c r="F281" i="4"/>
  <c r="F280" i="4"/>
  <c r="E279" i="4"/>
  <c r="D279" i="4"/>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5" i="1" s="1"/>
  <c r="D259" i="4"/>
  <c r="F258" i="4"/>
  <c r="F257" i="4"/>
  <c r="F256" i="4"/>
  <c r="F255" i="4"/>
  <c r="F254" i="4"/>
  <c r="F253" i="4"/>
  <c r="E253" i="4"/>
  <c r="D253" i="4"/>
  <c r="F251" i="4"/>
  <c r="F250" i="4"/>
  <c r="F249" i="4"/>
  <c r="F248" i="4"/>
  <c r="F247" i="4"/>
  <c r="E247" i="4"/>
  <c r="D247" i="4"/>
  <c r="F246" i="4"/>
  <c r="F245" i="4"/>
  <c r="E244" i="4"/>
  <c r="D244" i="4"/>
  <c r="F244" i="4" s="1"/>
  <c r="F243" i="4"/>
  <c r="F242" i="4"/>
  <c r="F241" i="4"/>
  <c r="F240" i="4"/>
  <c r="E240" i="4"/>
  <c r="D236" i="1" s="1"/>
  <c r="D240" i="4"/>
  <c r="F239" i="4"/>
  <c r="F238" i="4"/>
  <c r="F237" i="4"/>
  <c r="E236" i="4"/>
  <c r="D232" i="1" s="1"/>
  <c r="D236" i="4"/>
  <c r="F235" i="4"/>
  <c r="F234" i="4"/>
  <c r="F233" i="4"/>
  <c r="F232" i="4"/>
  <c r="E231" i="4"/>
  <c r="D231" i="4"/>
  <c r="F230" i="4"/>
  <c r="F229" i="4"/>
  <c r="E228" i="4"/>
  <c r="D224" i="1" s="1"/>
  <c r="D228" i="4"/>
  <c r="F227" i="4"/>
  <c r="F226" i="4"/>
  <c r="F225" i="4"/>
  <c r="E225" i="4"/>
  <c r="D225" i="4"/>
  <c r="F223" i="4"/>
  <c r="F222" i="4"/>
  <c r="F221" i="4"/>
  <c r="F220" i="4"/>
  <c r="E219" i="4"/>
  <c r="F219" i="4" s="1"/>
  <c r="D219" i="4"/>
  <c r="F218" i="4"/>
  <c r="F217" i="4"/>
  <c r="E216" i="4"/>
  <c r="E215" i="4" s="1"/>
  <c r="D216" i="4"/>
  <c r="F216" i="4" s="1"/>
  <c r="D215" i="4"/>
  <c r="F214" i="4"/>
  <c r="F213" i="4"/>
  <c r="F212" i="4"/>
  <c r="F211" i="4"/>
  <c r="E210" i="4"/>
  <c r="D206" i="1"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F159" i="4"/>
  <c r="E159" i="4"/>
  <c r="E152" i="4" s="1"/>
  <c r="F152" i="4" s="1"/>
  <c r="D159" i="4"/>
  <c r="F158" i="4"/>
  <c r="F157" i="4"/>
  <c r="F156" i="4"/>
  <c r="F155" i="4"/>
  <c r="F154" i="4"/>
  <c r="E153" i="4"/>
  <c r="F153" i="4" s="1"/>
  <c r="D153" i="4"/>
  <c r="D152" i="4" s="1"/>
  <c r="F150" i="4"/>
  <c r="F149" i="4"/>
  <c r="F148" i="4"/>
  <c r="F147" i="4"/>
  <c r="F146" i="4"/>
  <c r="F145" i="4"/>
  <c r="F144" i="4"/>
  <c r="F143" i="4"/>
  <c r="F142" i="4"/>
  <c r="F141" i="4"/>
  <c r="F140" i="4"/>
  <c r="E140" i="4"/>
  <c r="D140" i="4"/>
  <c r="D139" i="4"/>
  <c r="F138" i="4"/>
  <c r="F137" i="4"/>
  <c r="F136" i="4"/>
  <c r="F135" i="4"/>
  <c r="E134" i="4"/>
  <c r="D134" i="4"/>
  <c r="F134" i="4" s="1"/>
  <c r="D133" i="4"/>
  <c r="F133" i="4" s="1"/>
  <c r="F132" i="4"/>
  <c r="F131" i="4"/>
  <c r="F130" i="4"/>
  <c r="F129" i="4"/>
  <c r="F128" i="4"/>
  <c r="E128" i="4"/>
  <c r="D124" i="1" s="1"/>
  <c r="D128" i="4"/>
  <c r="F127" i="4"/>
  <c r="F126" i="4"/>
  <c r="E125" i="4"/>
  <c r="E124" i="4" s="1"/>
  <c r="D120" i="1" s="1"/>
  <c r="D125" i="4"/>
  <c r="D124" i="4" s="1"/>
  <c r="F123" i="4"/>
  <c r="F122" i="4"/>
  <c r="F121" i="4"/>
  <c r="E120" i="4"/>
  <c r="D116" i="1" s="1"/>
  <c r="D120" i="4"/>
  <c r="F119" i="4"/>
  <c r="F118" i="4"/>
  <c r="F117" i="4"/>
  <c r="F116" i="4"/>
  <c r="F115" i="4"/>
  <c r="F114" i="4"/>
  <c r="F113" i="4"/>
  <c r="E112" i="4"/>
  <c r="D108" i="1" s="1"/>
  <c r="D112" i="4"/>
  <c r="F111" i="4"/>
  <c r="F110" i="4"/>
  <c r="F109" i="4"/>
  <c r="F108" i="4"/>
  <c r="E107" i="4"/>
  <c r="E106" i="4" s="1"/>
  <c r="D102" i="1"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E71" i="4"/>
  <c r="D67" i="1" s="1"/>
  <c r="D71" i="4"/>
  <c r="F71" i="4" s="1"/>
  <c r="F70" i="4"/>
  <c r="F69" i="4"/>
  <c r="E68" i="4"/>
  <c r="D64" i="1" s="1"/>
  <c r="D68" i="4"/>
  <c r="F67" i="4"/>
  <c r="F66" i="4"/>
  <c r="E65" i="4"/>
  <c r="D65" i="4"/>
  <c r="F65" i="4" s="1"/>
  <c r="F64" i="4"/>
  <c r="F63" i="4"/>
  <c r="E62" i="4"/>
  <c r="D58" i="1" s="1"/>
  <c r="D62" i="4"/>
  <c r="F62" i="4" s="1"/>
  <c r="F61" i="4"/>
  <c r="F60" i="4"/>
  <c r="E59" i="4"/>
  <c r="D59" i="4"/>
  <c r="F59" i="4" s="1"/>
  <c r="F58" i="4"/>
  <c r="F57" i="4"/>
  <c r="F56" i="4"/>
  <c r="F55" i="4"/>
  <c r="E54" i="4"/>
  <c r="D50" i="1" s="1"/>
  <c r="D54" i="4"/>
  <c r="F54" i="4" s="1"/>
  <c r="F53" i="4"/>
  <c r="F52" i="4"/>
  <c r="F51" i="4"/>
  <c r="E51" i="4"/>
  <c r="D47" i="1" s="1"/>
  <c r="D51" i="4"/>
  <c r="E50" i="4"/>
  <c r="D46" i="1" s="1"/>
  <c r="F49" i="4"/>
  <c r="F48" i="4"/>
  <c r="F47" i="4"/>
  <c r="F46" i="4"/>
  <c r="E45" i="4"/>
  <c r="D45" i="4"/>
  <c r="E44" i="4"/>
  <c r="D40" i="1" s="1"/>
  <c r="F43" i="4"/>
  <c r="F42" i="4"/>
  <c r="F41" i="4"/>
  <c r="E40" i="4"/>
  <c r="D36" i="1" s="1"/>
  <c r="D40" i="4"/>
  <c r="F40" i="4" s="1"/>
  <c r="F39" i="4"/>
  <c r="F38" i="4"/>
  <c r="E37" i="4"/>
  <c r="D37" i="4"/>
  <c r="F37" i="4" s="1"/>
  <c r="F36" i="4"/>
  <c r="F35" i="4"/>
  <c r="F34" i="4"/>
  <c r="F33" i="4"/>
  <c r="F32" i="4"/>
  <c r="F31" i="4"/>
  <c r="F30" i="4"/>
  <c r="E29" i="4"/>
  <c r="D25" i="1" s="1"/>
  <c r="D29" i="4"/>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8" i="1"/>
  <c r="C1578" i="1"/>
  <c r="H1578" i="1" s="1"/>
  <c r="C1577" i="1"/>
  <c r="C1575" i="1"/>
  <c r="C1574" i="1"/>
  <c r="H1574" i="1" s="1"/>
  <c r="C1573" i="1"/>
  <c r="G1573" i="1" s="1"/>
  <c r="H1572" i="1"/>
  <c r="G1572" i="1"/>
  <c r="C1572" i="1"/>
  <c r="H1571" i="1"/>
  <c r="C1571" i="1"/>
  <c r="G1571" i="1" s="1"/>
  <c r="G1570" i="1"/>
  <c r="C1570" i="1"/>
  <c r="H1570" i="1" s="1"/>
  <c r="C1569" i="1"/>
  <c r="G1569" i="1" s="1"/>
  <c r="H1568" i="1"/>
  <c r="G1568" i="1"/>
  <c r="C1568" i="1"/>
  <c r="C1567" i="1"/>
  <c r="C1566" i="1"/>
  <c r="H1566" i="1" s="1"/>
  <c r="C1565" i="1"/>
  <c r="G1565" i="1" s="1"/>
  <c r="H1564" i="1"/>
  <c r="G1564" i="1"/>
  <c r="C1564" i="1"/>
  <c r="H1563" i="1"/>
  <c r="C1563" i="1"/>
  <c r="G1563" i="1" s="1"/>
  <c r="G1562" i="1"/>
  <c r="C1562" i="1"/>
  <c r="H1562" i="1" s="1"/>
  <c r="C1561" i="1"/>
  <c r="G1561" i="1" s="1"/>
  <c r="H1560" i="1"/>
  <c r="G1560" i="1"/>
  <c r="C1560" i="1"/>
  <c r="C1559" i="1"/>
  <c r="C1558" i="1"/>
  <c r="H1558" i="1" s="1"/>
  <c r="C1557" i="1"/>
  <c r="G1557" i="1" s="1"/>
  <c r="H1556" i="1"/>
  <c r="G1556" i="1"/>
  <c r="C1556" i="1"/>
  <c r="H1555" i="1"/>
  <c r="C1555" i="1"/>
  <c r="G1555" i="1" s="1"/>
  <c r="G1554" i="1"/>
  <c r="C1554" i="1"/>
  <c r="H1554" i="1" s="1"/>
  <c r="C1553" i="1"/>
  <c r="G1553" i="1" s="1"/>
  <c r="H1552" i="1"/>
  <c r="G1552" i="1"/>
  <c r="C1552" i="1"/>
  <c r="C1551" i="1"/>
  <c r="C1550" i="1"/>
  <c r="H1550" i="1" s="1"/>
  <c r="C1549" i="1"/>
  <c r="G1549" i="1" s="1"/>
  <c r="H1548" i="1"/>
  <c r="G1548" i="1"/>
  <c r="C1548" i="1"/>
  <c r="H1547" i="1"/>
  <c r="C1547" i="1"/>
  <c r="G1547" i="1" s="1"/>
  <c r="G1546" i="1"/>
  <c r="C1546" i="1"/>
  <c r="H1546" i="1" s="1"/>
  <c r="C1545" i="1"/>
  <c r="G1545" i="1" s="1"/>
  <c r="H1544" i="1"/>
  <c r="G1544" i="1"/>
  <c r="C1544" i="1"/>
  <c r="C1543" i="1"/>
  <c r="C1542" i="1"/>
  <c r="H1542" i="1" s="1"/>
  <c r="C1541" i="1"/>
  <c r="G1541" i="1" s="1"/>
  <c r="H1540" i="1"/>
  <c r="G1540" i="1"/>
  <c r="C1540" i="1"/>
  <c r="H1539" i="1"/>
  <c r="C1539" i="1"/>
  <c r="G1539" i="1" s="1"/>
  <c r="G1538" i="1"/>
  <c r="C1538" i="1"/>
  <c r="H1538" i="1" s="1"/>
  <c r="C1537" i="1"/>
  <c r="G1537" i="1" s="1"/>
  <c r="H1536" i="1"/>
  <c r="G1536" i="1"/>
  <c r="C1536" i="1"/>
  <c r="C1535" i="1"/>
  <c r="C1534" i="1"/>
  <c r="H1534" i="1" s="1"/>
  <c r="C1533" i="1"/>
  <c r="G1533" i="1" s="1"/>
  <c r="H1532" i="1"/>
  <c r="G1532" i="1"/>
  <c r="C1532" i="1"/>
  <c r="H1531" i="1"/>
  <c r="C1531" i="1"/>
  <c r="G1531" i="1" s="1"/>
  <c r="G1530" i="1"/>
  <c r="C1530" i="1"/>
  <c r="H1530" i="1" s="1"/>
  <c r="C1529" i="1"/>
  <c r="G1529" i="1" s="1"/>
  <c r="H1528" i="1"/>
  <c r="G1528" i="1"/>
  <c r="C1528" i="1"/>
  <c r="C1527" i="1"/>
  <c r="C1526" i="1"/>
  <c r="H1526" i="1" s="1"/>
  <c r="C1525" i="1"/>
  <c r="G1525" i="1" s="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0" i="1"/>
  <c r="H1510" i="1" s="1"/>
  <c r="C1509" i="1"/>
  <c r="C1508" i="1"/>
  <c r="H1508" i="1" s="1"/>
  <c r="H1507" i="1"/>
  <c r="G1507" i="1"/>
  <c r="C1507" i="1"/>
  <c r="C1506" i="1"/>
  <c r="C1505" i="1"/>
  <c r="G1505" i="1" s="1"/>
  <c r="G1504" i="1"/>
  <c r="C1504" i="1"/>
  <c r="H1504" i="1" s="1"/>
  <c r="C1503" i="1"/>
  <c r="C1502" i="1"/>
  <c r="H1502" i="1" s="1"/>
  <c r="H1500" i="1"/>
  <c r="G1500" i="1"/>
  <c r="C1500" i="1"/>
  <c r="C1498" i="1"/>
  <c r="C1497" i="1"/>
  <c r="G1497" i="1" s="1"/>
  <c r="H1496" i="1"/>
  <c r="G1496" i="1"/>
  <c r="C1496" i="1"/>
  <c r="C1495" i="1"/>
  <c r="G1494" i="1"/>
  <c r="C1494" i="1"/>
  <c r="H1494" i="1" s="1"/>
  <c r="C1493" i="1"/>
  <c r="C1492" i="1"/>
  <c r="H1492" i="1" s="1"/>
  <c r="C1491" i="1"/>
  <c r="H1491" i="1" s="1"/>
  <c r="C1490" i="1"/>
  <c r="C1489" i="1"/>
  <c r="G1489" i="1" s="1"/>
  <c r="H1488" i="1"/>
  <c r="G1488" i="1"/>
  <c r="C1488" i="1"/>
  <c r="C1487" i="1"/>
  <c r="G1486" i="1"/>
  <c r="C1486" i="1"/>
  <c r="H1486" i="1" s="1"/>
  <c r="C1485" i="1"/>
  <c r="C1484" i="1"/>
  <c r="H1484" i="1" s="1"/>
  <c r="C1482" i="1"/>
  <c r="G1480" i="1"/>
  <c r="C1480" i="1"/>
  <c r="H1480" i="1" s="1"/>
  <c r="D1479" i="1"/>
  <c r="H1479" i="1" s="1"/>
  <c r="C1479" i="1"/>
  <c r="J1478" i="1"/>
  <c r="H1478" i="1"/>
  <c r="G1478" i="1"/>
  <c r="I1478" i="1" s="1"/>
  <c r="D1478" i="1"/>
  <c r="C1478" i="1"/>
  <c r="D1477" i="1"/>
  <c r="C1477" i="1"/>
  <c r="J1477" i="1" s="1"/>
  <c r="D1476" i="1"/>
  <c r="C1476" i="1"/>
  <c r="D1475" i="1"/>
  <c r="C1475" i="1"/>
  <c r="D1474" i="1"/>
  <c r="H1474" i="1" s="1"/>
  <c r="C1474" i="1"/>
  <c r="J1473" i="1"/>
  <c r="H1473" i="1"/>
  <c r="G1473" i="1"/>
  <c r="I1473" i="1" s="1"/>
  <c r="D1473" i="1"/>
  <c r="C1473" i="1"/>
  <c r="J1472" i="1"/>
  <c r="D1472" i="1"/>
  <c r="C1472" i="1"/>
  <c r="D1471" i="1"/>
  <c r="C1471" i="1"/>
  <c r="D1470" i="1"/>
  <c r="D1469" i="1"/>
  <c r="D1468" i="1"/>
  <c r="C1468" i="1"/>
  <c r="J1467" i="1"/>
  <c r="D1467" i="1"/>
  <c r="C1467" i="1"/>
  <c r="H1466" i="1"/>
  <c r="D1466" i="1"/>
  <c r="C1466" i="1"/>
  <c r="J1465" i="1"/>
  <c r="H1465" i="1"/>
  <c r="G1465" i="1"/>
  <c r="D1465" i="1"/>
  <c r="C1465" i="1"/>
  <c r="J1464" i="1"/>
  <c r="D1464" i="1"/>
  <c r="C1464" i="1"/>
  <c r="J1463" i="1"/>
  <c r="D1463" i="1"/>
  <c r="C1463" i="1"/>
  <c r="D1462" i="1"/>
  <c r="H1462" i="1" s="1"/>
  <c r="C1462" i="1"/>
  <c r="D1461" i="1"/>
  <c r="C1461" i="1"/>
  <c r="D1460" i="1"/>
  <c r="G1460" i="1" s="1"/>
  <c r="C1460" i="1"/>
  <c r="H1459" i="1"/>
  <c r="I1459" i="1" s="1"/>
  <c r="D1459" i="1"/>
  <c r="C1459" i="1"/>
  <c r="G1459" i="1" s="1"/>
  <c r="J1458" i="1"/>
  <c r="H1458" i="1"/>
  <c r="D1458" i="1"/>
  <c r="G1458" i="1" s="1"/>
  <c r="C1458" i="1"/>
  <c r="D1457" i="1"/>
  <c r="J1457" i="1" s="1"/>
  <c r="C1457" i="1"/>
  <c r="D1456" i="1"/>
  <c r="C1456" i="1"/>
  <c r="I1455" i="1"/>
  <c r="H1455" i="1"/>
  <c r="D1455" i="1"/>
  <c r="C1455" i="1"/>
  <c r="G1455" i="1" s="1"/>
  <c r="D1454" i="1"/>
  <c r="C1454" i="1"/>
  <c r="H1454" i="1" s="1"/>
  <c r="D1453" i="1"/>
  <c r="D1452" i="1"/>
  <c r="C1452" i="1"/>
  <c r="I1451" i="1"/>
  <c r="H1451" i="1"/>
  <c r="D1451" i="1"/>
  <c r="C1451" i="1"/>
  <c r="G1451" i="1" s="1"/>
  <c r="J1450" i="1"/>
  <c r="H1450" i="1"/>
  <c r="D1450" i="1"/>
  <c r="G1450" i="1" s="1"/>
  <c r="I1450" i="1" s="1"/>
  <c r="C1450" i="1"/>
  <c r="D1449" i="1"/>
  <c r="C1449" i="1"/>
  <c r="G1448" i="1"/>
  <c r="D1448" i="1"/>
  <c r="C1448" i="1"/>
  <c r="H1447" i="1"/>
  <c r="I1447" i="1" s="1"/>
  <c r="D1447" i="1"/>
  <c r="C1447" i="1"/>
  <c r="G1447" i="1" s="1"/>
  <c r="J1446" i="1"/>
  <c r="H1446" i="1"/>
  <c r="D1446" i="1"/>
  <c r="G1446" i="1" s="1"/>
  <c r="C1446" i="1"/>
  <c r="J1445" i="1"/>
  <c r="D1445" i="1"/>
  <c r="C1445" i="1"/>
  <c r="D1444" i="1"/>
  <c r="G1444" i="1" s="1"/>
  <c r="C1444" i="1"/>
  <c r="H1443" i="1"/>
  <c r="G1443" i="1"/>
  <c r="D1443" i="1"/>
  <c r="C1443" i="1"/>
  <c r="J1443" i="1" s="1"/>
  <c r="D1442" i="1"/>
  <c r="C1442" i="1"/>
  <c r="D1441" i="1"/>
  <c r="C1441" i="1"/>
  <c r="G1440" i="1"/>
  <c r="D1440" i="1"/>
  <c r="C1440" i="1"/>
  <c r="H1439" i="1"/>
  <c r="G1439" i="1"/>
  <c r="I1439" i="1" s="1"/>
  <c r="D1439" i="1"/>
  <c r="C1439" i="1"/>
  <c r="J1439" i="1" s="1"/>
  <c r="H1438" i="1"/>
  <c r="G1438" i="1"/>
  <c r="D1438" i="1"/>
  <c r="C1438" i="1"/>
  <c r="H1437" i="1"/>
  <c r="G1437" i="1"/>
  <c r="D1437" i="1"/>
  <c r="C1437" i="1"/>
  <c r="D1434" i="1"/>
  <c r="C1434" i="1"/>
  <c r="D1433" i="1"/>
  <c r="C1433" i="1"/>
  <c r="D1432" i="1"/>
  <c r="C1432" i="1"/>
  <c r="H1432" i="1" s="1"/>
  <c r="D1431" i="1"/>
  <c r="C1431" i="1"/>
  <c r="D1430" i="1"/>
  <c r="C1430" i="1"/>
  <c r="D1429" i="1"/>
  <c r="C1429" i="1"/>
  <c r="D1428" i="1"/>
  <c r="C1428" i="1"/>
  <c r="D1427" i="1"/>
  <c r="C1427" i="1"/>
  <c r="D1426" i="1"/>
  <c r="C1426" i="1"/>
  <c r="D1425" i="1"/>
  <c r="C1425" i="1"/>
  <c r="H1425" i="1" s="1"/>
  <c r="D1424" i="1"/>
  <c r="C1424" i="1"/>
  <c r="H1424" i="1" s="1"/>
  <c r="D1423" i="1"/>
  <c r="D1422" i="1"/>
  <c r="C1422" i="1"/>
  <c r="D1421" i="1"/>
  <c r="C1421" i="1"/>
  <c r="H1421" i="1" s="1"/>
  <c r="G1420" i="1"/>
  <c r="D1420" i="1"/>
  <c r="C1420" i="1"/>
  <c r="H1420" i="1" s="1"/>
  <c r="G1419" i="1"/>
  <c r="D1419" i="1"/>
  <c r="C1419" i="1"/>
  <c r="H1419" i="1" s="1"/>
  <c r="D1418" i="1"/>
  <c r="C1418" i="1"/>
  <c r="D1417" i="1"/>
  <c r="C1417" i="1"/>
  <c r="C1416" i="1"/>
  <c r="H1416" i="1" s="1"/>
  <c r="D1415" i="1"/>
  <c r="C1415" i="1"/>
  <c r="D1414" i="1"/>
  <c r="C1414" i="1"/>
  <c r="H1413" i="1"/>
  <c r="D1413" i="1"/>
  <c r="C1413" i="1"/>
  <c r="G1413" i="1" s="1"/>
  <c r="C1412" i="1"/>
  <c r="D1411" i="1"/>
  <c r="C1411" i="1"/>
  <c r="D1410" i="1"/>
  <c r="C1410" i="1"/>
  <c r="D1409" i="1"/>
  <c r="C1409" i="1"/>
  <c r="D1407" i="1"/>
  <c r="C1407" i="1"/>
  <c r="H1407" i="1" s="1"/>
  <c r="D1406" i="1"/>
  <c r="C1406" i="1"/>
  <c r="H1406" i="1" s="1"/>
  <c r="D1405" i="1"/>
  <c r="C1405" i="1"/>
  <c r="H1405" i="1" s="1"/>
  <c r="H1404" i="1"/>
  <c r="G1404" i="1"/>
  <c r="D1404" i="1"/>
  <c r="C1404" i="1"/>
  <c r="D1403" i="1"/>
  <c r="H1403" i="1" s="1"/>
  <c r="C1403" i="1"/>
  <c r="D1402" i="1"/>
  <c r="C1402" i="1"/>
  <c r="C1401" i="1"/>
  <c r="H1400" i="1"/>
  <c r="G1400" i="1"/>
  <c r="D1400" i="1"/>
  <c r="C1400" i="1"/>
  <c r="H1399" i="1"/>
  <c r="G1399" i="1"/>
  <c r="D1399" i="1"/>
  <c r="C1399" i="1"/>
  <c r="D1398" i="1"/>
  <c r="C1398" i="1"/>
  <c r="H1397" i="1"/>
  <c r="G1397" i="1"/>
  <c r="D1397" i="1"/>
  <c r="C1397" i="1"/>
  <c r="H1396" i="1"/>
  <c r="G1396" i="1"/>
  <c r="D1396" i="1"/>
  <c r="C1396" i="1"/>
  <c r="D1395" i="1"/>
  <c r="G1395" i="1" s="1"/>
  <c r="C1395" i="1"/>
  <c r="H1394" i="1"/>
  <c r="G1394" i="1"/>
  <c r="D1394" i="1"/>
  <c r="C1394" i="1"/>
  <c r="D1393" i="1"/>
  <c r="G1393" i="1" s="1"/>
  <c r="C1393" i="1"/>
  <c r="H1392" i="1"/>
  <c r="G1392" i="1"/>
  <c r="D1392" i="1"/>
  <c r="C1392" i="1"/>
  <c r="H1391" i="1"/>
  <c r="G1391" i="1"/>
  <c r="D1391" i="1"/>
  <c r="C1391" i="1"/>
  <c r="H1390" i="1"/>
  <c r="G1390" i="1"/>
  <c r="D1390" i="1"/>
  <c r="C1390" i="1"/>
  <c r="H1389" i="1"/>
  <c r="G1389" i="1"/>
  <c r="D1389" i="1"/>
  <c r="C1389" i="1"/>
  <c r="H1388" i="1"/>
  <c r="G1388" i="1"/>
  <c r="C1388" i="1"/>
  <c r="D1387" i="1"/>
  <c r="C1387" i="1"/>
  <c r="D1386" i="1"/>
  <c r="C1386" i="1"/>
  <c r="H1386" i="1" s="1"/>
  <c r="G1385" i="1"/>
  <c r="D1385" i="1"/>
  <c r="C1385" i="1"/>
  <c r="H1385" i="1" s="1"/>
  <c r="G1384" i="1"/>
  <c r="D1384" i="1"/>
  <c r="C1384" i="1"/>
  <c r="H1384" i="1" s="1"/>
  <c r="D1382" i="1"/>
  <c r="C1382" i="1"/>
  <c r="H1381" i="1"/>
  <c r="D1381" i="1"/>
  <c r="C1381" i="1"/>
  <c r="G1381" i="1" s="1"/>
  <c r="D1380" i="1"/>
  <c r="C1380" i="1"/>
  <c r="D1379" i="1"/>
  <c r="C1379" i="1"/>
  <c r="G1379" i="1" s="1"/>
  <c r="D1378" i="1"/>
  <c r="H1378" i="1" s="1"/>
  <c r="C1378" i="1"/>
  <c r="G1378" i="1" s="1"/>
  <c r="D1377" i="1"/>
  <c r="C1377" i="1"/>
  <c r="D1375" i="1"/>
  <c r="C1375" i="1"/>
  <c r="H1374" i="1"/>
  <c r="D1374" i="1"/>
  <c r="C1374" i="1"/>
  <c r="G1374" i="1" s="1"/>
  <c r="H1373" i="1"/>
  <c r="D1373" i="1"/>
  <c r="C1373" i="1"/>
  <c r="G1373" i="1" s="1"/>
  <c r="D1372" i="1"/>
  <c r="C1372" i="1"/>
  <c r="G1372" i="1" s="1"/>
  <c r="D1371" i="1"/>
  <c r="H1371" i="1" s="1"/>
  <c r="C1371" i="1"/>
  <c r="D1370" i="1"/>
  <c r="C1370" i="1"/>
  <c r="H1370" i="1" s="1"/>
  <c r="C1369"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G1360" i="1"/>
  <c r="C1360" i="1"/>
  <c r="D1359" i="1"/>
  <c r="C1359" i="1"/>
  <c r="D1358" i="1"/>
  <c r="C1358" i="1"/>
  <c r="G1358" i="1" s="1"/>
  <c r="H1357" i="1"/>
  <c r="G1357" i="1"/>
  <c r="D1357" i="1"/>
  <c r="C1357" i="1"/>
  <c r="H1356" i="1"/>
  <c r="G1356" i="1"/>
  <c r="D1356" i="1"/>
  <c r="C1356" i="1"/>
  <c r="H1354" i="1"/>
  <c r="G1354" i="1"/>
  <c r="D1354" i="1"/>
  <c r="C1354" i="1"/>
  <c r="D1353" i="1"/>
  <c r="C1353" i="1"/>
  <c r="H1353" i="1" s="1"/>
  <c r="H1352" i="1"/>
  <c r="G1352" i="1"/>
  <c r="D1352" i="1"/>
  <c r="C1352" i="1"/>
  <c r="H1351" i="1"/>
  <c r="G1351" i="1"/>
  <c r="D1351" i="1"/>
  <c r="C1351" i="1"/>
  <c r="H1350" i="1"/>
  <c r="G1350" i="1"/>
  <c r="D1350" i="1"/>
  <c r="C1350" i="1"/>
  <c r="H1349" i="1"/>
  <c r="G1349" i="1"/>
  <c r="D1349" i="1"/>
  <c r="C1349" i="1"/>
  <c r="D1347" i="1"/>
  <c r="C1347" i="1"/>
  <c r="D1346" i="1"/>
  <c r="C1346" i="1"/>
  <c r="H1346" i="1" s="1"/>
  <c r="G1345" i="1"/>
  <c r="D1345" i="1"/>
  <c r="C1345" i="1"/>
  <c r="H1345" i="1" s="1"/>
  <c r="D1344" i="1"/>
  <c r="D1343" i="1"/>
  <c r="C1343" i="1"/>
  <c r="D1342" i="1"/>
  <c r="C1342" i="1"/>
  <c r="G1341" i="1"/>
  <c r="D1341" i="1"/>
  <c r="C1341" i="1"/>
  <c r="H1341" i="1" s="1"/>
  <c r="G1340" i="1"/>
  <c r="D1340" i="1"/>
  <c r="C1340" i="1"/>
  <c r="H1340" i="1" s="1"/>
  <c r="D1339" i="1"/>
  <c r="C1339" i="1"/>
  <c r="D1338" i="1"/>
  <c r="C1338" i="1"/>
  <c r="H1338" i="1" s="1"/>
  <c r="D1337" i="1"/>
  <c r="G1336" i="1"/>
  <c r="D1336" i="1"/>
  <c r="C1336" i="1"/>
  <c r="H1336" i="1" s="1"/>
  <c r="D1335" i="1"/>
  <c r="C1335" i="1"/>
  <c r="D1334" i="1"/>
  <c r="C1334" i="1"/>
  <c r="D1333" i="1"/>
  <c r="D1332" i="1"/>
  <c r="C1332" i="1"/>
  <c r="D1331" i="1"/>
  <c r="C1331" i="1"/>
  <c r="D1330" i="1"/>
  <c r="C1330" i="1"/>
  <c r="D1328" i="1"/>
  <c r="C1328" i="1"/>
  <c r="D1327" i="1"/>
  <c r="C1327" i="1"/>
  <c r="G1327" i="1" s="1"/>
  <c r="H1326" i="1"/>
  <c r="D1326" i="1"/>
  <c r="C1326" i="1"/>
  <c r="G1326" i="1" s="1"/>
  <c r="H1325" i="1"/>
  <c r="D1325" i="1"/>
  <c r="C1325" i="1"/>
  <c r="G1325" i="1" s="1"/>
  <c r="D1324" i="1"/>
  <c r="C1324" i="1"/>
  <c r="D1323" i="1"/>
  <c r="C1323" i="1"/>
  <c r="G1323" i="1" s="1"/>
  <c r="D1322" i="1"/>
  <c r="C1322" i="1"/>
  <c r="H1321" i="1"/>
  <c r="D1321" i="1"/>
  <c r="C1321" i="1"/>
  <c r="G1321" i="1" s="1"/>
  <c r="D1320" i="1"/>
  <c r="C1320" i="1"/>
  <c r="D1319" i="1"/>
  <c r="C1319" i="1"/>
  <c r="G1319" i="1" s="1"/>
  <c r="D1318" i="1"/>
  <c r="C1318" i="1"/>
  <c r="G1318" i="1" s="1"/>
  <c r="H1317" i="1"/>
  <c r="D1317" i="1"/>
  <c r="C1317" i="1"/>
  <c r="G1317" i="1" s="1"/>
  <c r="D1316" i="1"/>
  <c r="C1316" i="1"/>
  <c r="D1315" i="1"/>
  <c r="C1315" i="1"/>
  <c r="G1315" i="1" s="1"/>
  <c r="H1314" i="1"/>
  <c r="D1314" i="1"/>
  <c r="C1314" i="1"/>
  <c r="G1314" i="1" s="1"/>
  <c r="H1313" i="1"/>
  <c r="D1313" i="1"/>
  <c r="C1313" i="1"/>
  <c r="G1313" i="1" s="1"/>
  <c r="H1312" i="1"/>
  <c r="D1312" i="1"/>
  <c r="C1312" i="1"/>
  <c r="G1312" i="1" s="1"/>
  <c r="H1311" i="1"/>
  <c r="D1311" i="1"/>
  <c r="C1311" i="1"/>
  <c r="G1311" i="1" s="1"/>
  <c r="D1310" i="1"/>
  <c r="C1310" i="1"/>
  <c r="G1310" i="1" s="1"/>
  <c r="H1309" i="1"/>
  <c r="D1309" i="1"/>
  <c r="C1309" i="1"/>
  <c r="G1309" i="1" s="1"/>
  <c r="D1308" i="1"/>
  <c r="H1308" i="1" s="1"/>
  <c r="C1308" i="1"/>
  <c r="D1307" i="1"/>
  <c r="H1306" i="1"/>
  <c r="D1306" i="1"/>
  <c r="C1306" i="1"/>
  <c r="G1306" i="1" s="1"/>
  <c r="H1305" i="1"/>
  <c r="D1305" i="1"/>
  <c r="C1305" i="1"/>
  <c r="G1305" i="1" s="1"/>
  <c r="H1304" i="1"/>
  <c r="D1304" i="1"/>
  <c r="C1304" i="1"/>
  <c r="G1304" i="1" s="1"/>
  <c r="H1303" i="1"/>
  <c r="D1303" i="1"/>
  <c r="C1303" i="1"/>
  <c r="G1303" i="1" s="1"/>
  <c r="D1302" i="1"/>
  <c r="C1302" i="1"/>
  <c r="D1301" i="1"/>
  <c r="C1301" i="1"/>
  <c r="H1301" i="1" s="1"/>
  <c r="D1300"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D1278" i="1"/>
  <c r="H1278" i="1" s="1"/>
  <c r="C1278" i="1"/>
  <c r="H1277" i="1"/>
  <c r="D1277" i="1"/>
  <c r="C1277" i="1"/>
  <c r="G1277" i="1" s="1"/>
  <c r="H1276" i="1"/>
  <c r="D1276" i="1"/>
  <c r="C1276" i="1"/>
  <c r="G1276" i="1" s="1"/>
  <c r="D1275" i="1"/>
  <c r="H1275" i="1" s="1"/>
  <c r="C1275" i="1"/>
  <c r="H1274" i="1"/>
  <c r="D1274" i="1"/>
  <c r="C1274" i="1"/>
  <c r="G1274" i="1" s="1"/>
  <c r="D1273" i="1"/>
  <c r="H1273" i="1" s="1"/>
  <c r="C1273" i="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H1265" i="1"/>
  <c r="D1265" i="1"/>
  <c r="C1265" i="1"/>
  <c r="G1265" i="1" s="1"/>
  <c r="D1264" i="1"/>
  <c r="C1264" i="1"/>
  <c r="H1263" i="1"/>
  <c r="D1263" i="1"/>
  <c r="C1263" i="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D1249" i="1"/>
  <c r="H1249" i="1" s="1"/>
  <c r="C1249" i="1"/>
  <c r="H1248" i="1"/>
  <c r="D1248" i="1"/>
  <c r="C1248" i="1"/>
  <c r="G1248" i="1" s="1"/>
  <c r="D1247" i="1"/>
  <c r="H1247" i="1" s="1"/>
  <c r="C1247" i="1"/>
  <c r="H1246" i="1"/>
  <c r="D1246" i="1"/>
  <c r="C1246" i="1"/>
  <c r="G1246" i="1" s="1"/>
  <c r="D1245" i="1"/>
  <c r="C1245" i="1"/>
  <c r="D1244" i="1"/>
  <c r="C1244" i="1"/>
  <c r="G1244" i="1" s="1"/>
  <c r="H1243" i="1"/>
  <c r="D1243" i="1"/>
  <c r="C1243" i="1"/>
  <c r="G1243" i="1" s="1"/>
  <c r="H1242" i="1"/>
  <c r="D1242" i="1"/>
  <c r="C1242" i="1"/>
  <c r="D1241" i="1"/>
  <c r="C1241" i="1"/>
  <c r="H1240" i="1"/>
  <c r="D1240" i="1"/>
  <c r="C1240" i="1"/>
  <c r="G1240" i="1" s="1"/>
  <c r="H1239" i="1"/>
  <c r="D1239" i="1"/>
  <c r="C1239" i="1"/>
  <c r="G1239" i="1" s="1"/>
  <c r="H1238" i="1"/>
  <c r="D1238" i="1"/>
  <c r="C1238" i="1"/>
  <c r="G1238" i="1" s="1"/>
  <c r="D1237" i="1"/>
  <c r="C1237" i="1"/>
  <c r="G1237" i="1" s="1"/>
  <c r="C1236" i="1"/>
  <c r="D1234" i="1"/>
  <c r="G1234" i="1" s="1"/>
  <c r="C1234" i="1"/>
  <c r="D1233" i="1"/>
  <c r="G1233" i="1" s="1"/>
  <c r="C1233" i="1"/>
  <c r="D1232" i="1"/>
  <c r="C1232" i="1"/>
  <c r="G1231" i="1"/>
  <c r="D1231" i="1"/>
  <c r="C1231" i="1"/>
  <c r="H1231" i="1" s="1"/>
  <c r="G1230" i="1"/>
  <c r="D1230" i="1"/>
  <c r="C1230" i="1"/>
  <c r="H1230" i="1" s="1"/>
  <c r="D1229" i="1"/>
  <c r="G1229" i="1" s="1"/>
  <c r="C1229" i="1"/>
  <c r="G1228" i="1"/>
  <c r="D1228" i="1"/>
  <c r="C1228" i="1"/>
  <c r="H1228" i="1" s="1"/>
  <c r="D1227" i="1"/>
  <c r="G1227" i="1" s="1"/>
  <c r="C1227" i="1"/>
  <c r="D1226" i="1"/>
  <c r="C1226" i="1"/>
  <c r="G1225" i="1"/>
  <c r="D1225" i="1"/>
  <c r="C1225" i="1"/>
  <c r="H1225" i="1" s="1"/>
  <c r="D1224" i="1"/>
  <c r="C1224" i="1"/>
  <c r="D1221" i="1"/>
  <c r="G1221" i="1" s="1"/>
  <c r="C1221" i="1"/>
  <c r="G1220" i="1"/>
  <c r="D1220" i="1"/>
  <c r="C1220" i="1"/>
  <c r="H1220" i="1" s="1"/>
  <c r="D1219" i="1"/>
  <c r="C1219" i="1"/>
  <c r="G1218" i="1"/>
  <c r="D1218" i="1"/>
  <c r="C1218" i="1"/>
  <c r="D1217" i="1"/>
  <c r="C1217" i="1"/>
  <c r="C1216" i="1"/>
  <c r="D1213" i="1"/>
  <c r="C1213" i="1"/>
  <c r="D1212" i="1"/>
  <c r="C1212" i="1"/>
  <c r="C1211" i="1"/>
  <c r="H1210" i="1"/>
  <c r="D1210" i="1"/>
  <c r="C1210" i="1"/>
  <c r="G1210" i="1" s="1"/>
  <c r="D1209" i="1"/>
  <c r="C1209" i="1"/>
  <c r="G1209" i="1" s="1"/>
  <c r="D1208" i="1"/>
  <c r="C1208" i="1"/>
  <c r="G1208" i="1" s="1"/>
  <c r="H1207" i="1"/>
  <c r="D1207" i="1"/>
  <c r="C1207" i="1"/>
  <c r="G1207" i="1" s="1"/>
  <c r="H1206" i="1"/>
  <c r="D1206" i="1"/>
  <c r="C1206" i="1"/>
  <c r="G1206" i="1" s="1"/>
  <c r="D1205" i="1"/>
  <c r="C1205" i="1"/>
  <c r="G1205" i="1" s="1"/>
  <c r="D1204" i="1"/>
  <c r="C1204" i="1"/>
  <c r="G1204" i="1" s="1"/>
  <c r="H1203" i="1"/>
  <c r="D1203" i="1"/>
  <c r="C1203" i="1"/>
  <c r="G1203" i="1" s="1"/>
  <c r="H1202" i="1"/>
  <c r="D1202" i="1"/>
  <c r="C1202" i="1"/>
  <c r="G1202" i="1" s="1"/>
  <c r="H1201" i="1"/>
  <c r="G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D1194" i="1"/>
  <c r="C1194" i="1"/>
  <c r="H1194" i="1" s="1"/>
  <c r="H1193" i="1"/>
  <c r="G1193" i="1"/>
  <c r="D1193" i="1"/>
  <c r="C1193" i="1"/>
  <c r="H1192" i="1"/>
  <c r="G1192" i="1"/>
  <c r="D1192" i="1"/>
  <c r="C1192" i="1"/>
  <c r="H1191" i="1"/>
  <c r="G1191" i="1"/>
  <c r="D1191" i="1"/>
  <c r="C1191" i="1"/>
  <c r="H1190" i="1"/>
  <c r="G1190" i="1"/>
  <c r="D1190" i="1"/>
  <c r="C1190" i="1"/>
  <c r="D1189" i="1"/>
  <c r="C1189" i="1"/>
  <c r="G1189" i="1" s="1"/>
  <c r="H1188" i="1"/>
  <c r="G1188" i="1"/>
  <c r="D1188" i="1"/>
  <c r="C1188" i="1"/>
  <c r="H1187" i="1"/>
  <c r="G1187" i="1"/>
  <c r="D1187" i="1"/>
  <c r="C1187" i="1"/>
  <c r="H1186" i="1"/>
  <c r="G1186" i="1"/>
  <c r="D1186" i="1"/>
  <c r="C1186" i="1"/>
  <c r="H1185" i="1"/>
  <c r="G1185" i="1"/>
  <c r="D1185" i="1"/>
  <c r="C1185" i="1"/>
  <c r="C1184"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D1166" i="1"/>
  <c r="C1166" i="1"/>
  <c r="H1166" i="1" s="1"/>
  <c r="D1165" i="1"/>
  <c r="C1165" i="1"/>
  <c r="D1164" i="1"/>
  <c r="C1164" i="1"/>
  <c r="H1164" i="1" s="1"/>
  <c r="D1163" i="1"/>
  <c r="C1163" i="1"/>
  <c r="G1162" i="1"/>
  <c r="D1162" i="1"/>
  <c r="C1162" i="1"/>
  <c r="H1162" i="1" s="1"/>
  <c r="D1161" i="1"/>
  <c r="C1161" i="1"/>
  <c r="H1161" i="1" s="1"/>
  <c r="D1160" i="1"/>
  <c r="G1160" i="1" s="1"/>
  <c r="C1160" i="1"/>
  <c r="D1159" i="1"/>
  <c r="G1159" i="1" s="1"/>
  <c r="C1159" i="1"/>
  <c r="G1158" i="1"/>
  <c r="D1158" i="1"/>
  <c r="C1158" i="1"/>
  <c r="H1158" i="1" s="1"/>
  <c r="D1157" i="1"/>
  <c r="C1157" i="1"/>
  <c r="D1156" i="1"/>
  <c r="C1156" i="1"/>
  <c r="D1155" i="1"/>
  <c r="G1155" i="1" s="1"/>
  <c r="C1155" i="1"/>
  <c r="H1151" i="1"/>
  <c r="D1151" i="1"/>
  <c r="C1151" i="1"/>
  <c r="G1151" i="1" s="1"/>
  <c r="H1150" i="1"/>
  <c r="D1150" i="1"/>
  <c r="C1150" i="1"/>
  <c r="G1150" i="1" s="1"/>
  <c r="D1149" i="1"/>
  <c r="C1149" i="1"/>
  <c r="C1148" i="1"/>
  <c r="D1147" i="1"/>
  <c r="C1147" i="1"/>
  <c r="G1147" i="1" s="1"/>
  <c r="H1146" i="1"/>
  <c r="D1146" i="1"/>
  <c r="C1146" i="1"/>
  <c r="G1146" i="1" s="1"/>
  <c r="D1145" i="1"/>
  <c r="C1145" i="1"/>
  <c r="G1145" i="1" s="1"/>
  <c r="D1144" i="1"/>
  <c r="C1144" i="1"/>
  <c r="H1143" i="1"/>
  <c r="D1143" i="1"/>
  <c r="C1143" i="1"/>
  <c r="G1143" i="1" s="1"/>
  <c r="H1142" i="1"/>
  <c r="D1142" i="1"/>
  <c r="C1142" i="1"/>
  <c r="G1142" i="1" s="1"/>
  <c r="D1141" i="1"/>
  <c r="C1141" i="1"/>
  <c r="D1140" i="1"/>
  <c r="C1140" i="1"/>
  <c r="G1140" i="1" s="1"/>
  <c r="H1139" i="1"/>
  <c r="D1139" i="1"/>
  <c r="C1139" i="1"/>
  <c r="G1139" i="1" s="1"/>
  <c r="D1138" i="1"/>
  <c r="H1138" i="1" s="1"/>
  <c r="C1138" i="1"/>
  <c r="D1137" i="1"/>
  <c r="C1137" i="1"/>
  <c r="G1137" i="1" s="1"/>
  <c r="D1136" i="1"/>
  <c r="C1136" i="1"/>
  <c r="G1136" i="1" s="1"/>
  <c r="H1135" i="1"/>
  <c r="D1135" i="1"/>
  <c r="C1135" i="1"/>
  <c r="G1135" i="1" s="1"/>
  <c r="H1134" i="1"/>
  <c r="D1134" i="1"/>
  <c r="C1134" i="1"/>
  <c r="G1134" i="1" s="1"/>
  <c r="D1133" i="1"/>
  <c r="C1133" i="1"/>
  <c r="G1133" i="1" s="1"/>
  <c r="D1132" i="1"/>
  <c r="C1132" i="1"/>
  <c r="G1132" i="1" s="1"/>
  <c r="H1131" i="1"/>
  <c r="D1131" i="1"/>
  <c r="C1131" i="1"/>
  <c r="G1131" i="1" s="1"/>
  <c r="H1130" i="1"/>
  <c r="D1130" i="1"/>
  <c r="C1130" i="1"/>
  <c r="G1130" i="1" s="1"/>
  <c r="D1129" i="1"/>
  <c r="C1129" i="1"/>
  <c r="G1129" i="1" s="1"/>
  <c r="D1128" i="1"/>
  <c r="C1128" i="1"/>
  <c r="G1128" i="1" s="1"/>
  <c r="H1127" i="1"/>
  <c r="D1127" i="1"/>
  <c r="C1127" i="1"/>
  <c r="G1127" i="1" s="1"/>
  <c r="H1126" i="1"/>
  <c r="D1126" i="1"/>
  <c r="C1126" i="1"/>
  <c r="G1126" i="1" s="1"/>
  <c r="D1125" i="1"/>
  <c r="C1125" i="1"/>
  <c r="G1125" i="1" s="1"/>
  <c r="H1123" i="1"/>
  <c r="D1123" i="1"/>
  <c r="C1123" i="1"/>
  <c r="G1123" i="1" s="1"/>
  <c r="H1122" i="1"/>
  <c r="D1122" i="1"/>
  <c r="C1122" i="1"/>
  <c r="G1122" i="1" s="1"/>
  <c r="D1121" i="1"/>
  <c r="C1121" i="1"/>
  <c r="G1121" i="1" s="1"/>
  <c r="D1120" i="1"/>
  <c r="C1120" i="1"/>
  <c r="G1120" i="1" s="1"/>
  <c r="D1119" i="1"/>
  <c r="C1119" i="1"/>
  <c r="G1119" i="1" s="1"/>
  <c r="H1118" i="1"/>
  <c r="D1118" i="1"/>
  <c r="C1118" i="1"/>
  <c r="G1118" i="1" s="1"/>
  <c r="D1117" i="1"/>
  <c r="C1117" i="1"/>
  <c r="G1117" i="1" s="1"/>
  <c r="D1116" i="1"/>
  <c r="C1116" i="1"/>
  <c r="H1115" i="1"/>
  <c r="D1115" i="1"/>
  <c r="C1115" i="1"/>
  <c r="G1115" i="1" s="1"/>
  <c r="H1114" i="1"/>
  <c r="D1114" i="1"/>
  <c r="C1114" i="1"/>
  <c r="G1114" i="1" s="1"/>
  <c r="D1113" i="1"/>
  <c r="C1113" i="1"/>
  <c r="D1112" i="1"/>
  <c r="C1112" i="1"/>
  <c r="H1111" i="1"/>
  <c r="D1111" i="1"/>
  <c r="C1111" i="1"/>
  <c r="G1111" i="1" s="1"/>
  <c r="H1110" i="1"/>
  <c r="D1110" i="1"/>
  <c r="C1110" i="1"/>
  <c r="G1110" i="1" s="1"/>
  <c r="D1109" i="1"/>
  <c r="C1109" i="1"/>
  <c r="G1109" i="1" s="1"/>
  <c r="D1108" i="1"/>
  <c r="C1108" i="1"/>
  <c r="G1108" i="1" s="1"/>
  <c r="H1107" i="1"/>
  <c r="D1107" i="1"/>
  <c r="C1107" i="1"/>
  <c r="G1107" i="1" s="1"/>
  <c r="H1106" i="1"/>
  <c r="D1106" i="1"/>
  <c r="C1106" i="1"/>
  <c r="G1106" i="1" s="1"/>
  <c r="D1105" i="1"/>
  <c r="C1105" i="1"/>
  <c r="G1105" i="1" s="1"/>
  <c r="D1104" i="1"/>
  <c r="C1104" i="1"/>
  <c r="G1104" i="1" s="1"/>
  <c r="H1103" i="1"/>
  <c r="D1103" i="1"/>
  <c r="C1103" i="1"/>
  <c r="G1103" i="1" s="1"/>
  <c r="H1102" i="1"/>
  <c r="D1102" i="1"/>
  <c r="C1102" i="1"/>
  <c r="G1102" i="1" s="1"/>
  <c r="D1101" i="1"/>
  <c r="C1101" i="1"/>
  <c r="G1101" i="1" s="1"/>
  <c r="D1100" i="1"/>
  <c r="C1100" i="1"/>
  <c r="G1100" i="1" s="1"/>
  <c r="H1099" i="1"/>
  <c r="D1099" i="1"/>
  <c r="C1099" i="1"/>
  <c r="G1099" i="1" s="1"/>
  <c r="H1098" i="1"/>
  <c r="D1098" i="1"/>
  <c r="C1098" i="1"/>
  <c r="G1098" i="1" s="1"/>
  <c r="D1097" i="1"/>
  <c r="C1097" i="1"/>
  <c r="G1097" i="1" s="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C1084" i="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C1066" i="1"/>
  <c r="C1065" i="1"/>
  <c r="D1064" i="1"/>
  <c r="C1064" i="1"/>
  <c r="D1063" i="1"/>
  <c r="C1063" i="1"/>
  <c r="G1063" i="1" s="1"/>
  <c r="D1062" i="1"/>
  <c r="C1062" i="1"/>
  <c r="G1062" i="1" s="1"/>
  <c r="D1061" i="1"/>
  <c r="H1061" i="1" s="1"/>
  <c r="C1061" i="1"/>
  <c r="H1060" i="1"/>
  <c r="D1060" i="1"/>
  <c r="C1060" i="1"/>
  <c r="G1060" i="1" s="1"/>
  <c r="D1059" i="1"/>
  <c r="C1059" i="1"/>
  <c r="G1059" i="1" s="1"/>
  <c r="D1058" i="1"/>
  <c r="C1058" i="1"/>
  <c r="G1058" i="1" s="1"/>
  <c r="H1057" i="1"/>
  <c r="D1057" i="1"/>
  <c r="C1057" i="1"/>
  <c r="G1057" i="1" s="1"/>
  <c r="C1056" i="1"/>
  <c r="H1055" i="1"/>
  <c r="G1055" i="1"/>
  <c r="D1055" i="1"/>
  <c r="C1055" i="1"/>
  <c r="D1054" i="1"/>
  <c r="C1054" i="1"/>
  <c r="H1053" i="1"/>
  <c r="G1053" i="1"/>
  <c r="D1053" i="1"/>
  <c r="C1053" i="1"/>
  <c r="D1052" i="1"/>
  <c r="H1052" i="1" s="1"/>
  <c r="C1052" i="1"/>
  <c r="D1051" i="1"/>
  <c r="H1051" i="1" s="1"/>
  <c r="C1051" i="1"/>
  <c r="H1050" i="1"/>
  <c r="D1050" i="1"/>
  <c r="G1050" i="1" s="1"/>
  <c r="C1050" i="1"/>
  <c r="H1049" i="1"/>
  <c r="G1049" i="1"/>
  <c r="D1049" i="1"/>
  <c r="C1049" i="1"/>
  <c r="C1048" i="1"/>
  <c r="D1045" i="1"/>
  <c r="C1045" i="1"/>
  <c r="G1045" i="1" s="1"/>
  <c r="H1044" i="1"/>
  <c r="D1044" i="1"/>
  <c r="C1044" i="1"/>
  <c r="G1044" i="1" s="1"/>
  <c r="H1043" i="1"/>
  <c r="D1043" i="1"/>
  <c r="C1043" i="1"/>
  <c r="G1043" i="1" s="1"/>
  <c r="D1042" i="1"/>
  <c r="C1042" i="1"/>
  <c r="G1042" i="1" s="1"/>
  <c r="H1041" i="1"/>
  <c r="G1041" i="1"/>
  <c r="C1041" i="1"/>
  <c r="D1040" i="1"/>
  <c r="H1040" i="1" s="1"/>
  <c r="C1040" i="1"/>
  <c r="G1040" i="1" s="1"/>
  <c r="D1039" i="1"/>
  <c r="G1039" i="1" s="1"/>
  <c r="C1039" i="1"/>
  <c r="H1038" i="1"/>
  <c r="G1038" i="1"/>
  <c r="D1038" i="1"/>
  <c r="C1038" i="1"/>
  <c r="H1037" i="1"/>
  <c r="G1037" i="1"/>
  <c r="D1037" i="1"/>
  <c r="C1037" i="1"/>
  <c r="H1036" i="1"/>
  <c r="G1036" i="1"/>
  <c r="D1036" i="1"/>
  <c r="C1036" i="1"/>
  <c r="D1035" i="1"/>
  <c r="G1035" i="1" s="1"/>
  <c r="C1035" i="1"/>
  <c r="D1034" i="1"/>
  <c r="D1033" i="1"/>
  <c r="H1033" i="1" s="1"/>
  <c r="C1033" i="1"/>
  <c r="D1032" i="1"/>
  <c r="H1032" i="1" s="1"/>
  <c r="C1032" i="1"/>
  <c r="H1031" i="1"/>
  <c r="G1031" i="1"/>
  <c r="D1031" i="1"/>
  <c r="C1031" i="1"/>
  <c r="C1030" i="1"/>
  <c r="H1029" i="1"/>
  <c r="G1029" i="1"/>
  <c r="D1029" i="1"/>
  <c r="C1029" i="1"/>
  <c r="D1028" i="1"/>
  <c r="G1028" i="1" s="1"/>
  <c r="C1028" i="1"/>
  <c r="D1027" i="1"/>
  <c r="G1027" i="1" s="1"/>
  <c r="C1027" i="1"/>
  <c r="D1026" i="1"/>
  <c r="G1026" i="1" s="1"/>
  <c r="C1026" i="1"/>
  <c r="H1025" i="1"/>
  <c r="D1025" i="1"/>
  <c r="G1025" i="1" s="1"/>
  <c r="C1025" i="1"/>
  <c r="H1024" i="1"/>
  <c r="G1024" i="1"/>
  <c r="D1024" i="1"/>
  <c r="C1024" i="1"/>
  <c r="C1023" i="1"/>
  <c r="H1022" i="1"/>
  <c r="G1022" i="1"/>
  <c r="D1022" i="1"/>
  <c r="C1022" i="1"/>
  <c r="H1021" i="1"/>
  <c r="G1021" i="1"/>
  <c r="D1021" i="1"/>
  <c r="C1021" i="1"/>
  <c r="D1020" i="1"/>
  <c r="G1020" i="1" s="1"/>
  <c r="C1020" i="1"/>
  <c r="H1020" i="1" s="1"/>
  <c r="H1019" i="1"/>
  <c r="G1019" i="1"/>
  <c r="C1019" i="1"/>
  <c r="D1018" i="1"/>
  <c r="G1018" i="1" s="1"/>
  <c r="C1018" i="1"/>
  <c r="H1018" i="1" s="1"/>
  <c r="D1017" i="1"/>
  <c r="C1017" i="1"/>
  <c r="H1017" i="1" s="1"/>
  <c r="G1016" i="1"/>
  <c r="D1016" i="1"/>
  <c r="C1016" i="1"/>
  <c r="H1016" i="1" s="1"/>
  <c r="G1015" i="1"/>
  <c r="D1015" i="1"/>
  <c r="C1015" i="1"/>
  <c r="D1014" i="1"/>
  <c r="C1014" i="1"/>
  <c r="H1014" i="1" s="1"/>
  <c r="C1013" i="1"/>
  <c r="D1012" i="1"/>
  <c r="C1012" i="1"/>
  <c r="D1011" i="1"/>
  <c r="C1011" i="1"/>
  <c r="D1010" i="1"/>
  <c r="C1010" i="1"/>
  <c r="D1009" i="1"/>
  <c r="C1009" i="1"/>
  <c r="D1008" i="1"/>
  <c r="C1008" i="1"/>
  <c r="C1007" i="1"/>
  <c r="D1006" i="1"/>
  <c r="C1006" i="1"/>
  <c r="G1006" i="1" s="1"/>
  <c r="D1005" i="1"/>
  <c r="C1005" i="1"/>
  <c r="G1005" i="1" s="1"/>
  <c r="D1004" i="1"/>
  <c r="C1004" i="1"/>
  <c r="D1003" i="1"/>
  <c r="H1003" i="1" s="1"/>
  <c r="C1003" i="1"/>
  <c r="D1002" i="1"/>
  <c r="C1002" i="1"/>
  <c r="G1002" i="1" s="1"/>
  <c r="D1001" i="1"/>
  <c r="C1001" i="1"/>
  <c r="G1001" i="1" s="1"/>
  <c r="D1000" i="1"/>
  <c r="C1000" i="1"/>
  <c r="G1000" i="1" s="1"/>
  <c r="D999" i="1"/>
  <c r="C999" i="1"/>
  <c r="D998" i="1"/>
  <c r="C998" i="1"/>
  <c r="C997" i="1"/>
  <c r="H997" i="1" s="1"/>
  <c r="H996" i="1"/>
  <c r="G996" i="1"/>
  <c r="D996" i="1"/>
  <c r="C996" i="1"/>
  <c r="D995" i="1"/>
  <c r="H995" i="1" s="1"/>
  <c r="C995" i="1"/>
  <c r="D994" i="1"/>
  <c r="H994" i="1" s="1"/>
  <c r="C994" i="1"/>
  <c r="D993" i="1"/>
  <c r="H993" i="1" s="1"/>
  <c r="C993" i="1"/>
  <c r="H992" i="1"/>
  <c r="D992" i="1"/>
  <c r="G992" i="1" s="1"/>
  <c r="C992" i="1"/>
  <c r="C991" i="1"/>
  <c r="D989" i="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D961" i="1"/>
  <c r="H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G947" i="1" s="1"/>
  <c r="C947" i="1"/>
  <c r="H947" i="1" s="1"/>
  <c r="D946" i="1"/>
  <c r="G946" i="1" s="1"/>
  <c r="C946" i="1"/>
  <c r="H946" i="1" s="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G879" i="1"/>
  <c r="D879" i="1"/>
  <c r="H879" i="1" s="1"/>
  <c r="C879" i="1"/>
  <c r="D878" i="1"/>
  <c r="C878" i="1"/>
  <c r="G878" i="1" s="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D827" i="1"/>
  <c r="C827" i="1"/>
  <c r="G827" i="1" s="1"/>
  <c r="H826" i="1"/>
  <c r="G826" i="1"/>
  <c r="D826" i="1"/>
  <c r="C826" i="1"/>
  <c r="H825" i="1"/>
  <c r="G825" i="1"/>
  <c r="D825" i="1"/>
  <c r="C825" i="1"/>
  <c r="H824" i="1"/>
  <c r="G824" i="1"/>
  <c r="D824" i="1"/>
  <c r="C824" i="1"/>
  <c r="H823" i="1"/>
  <c r="G823" i="1"/>
  <c r="D823" i="1"/>
  <c r="C823" i="1"/>
  <c r="H822" i="1"/>
  <c r="G822" i="1"/>
  <c r="D822" i="1"/>
  <c r="C822" i="1"/>
  <c r="D821" i="1"/>
  <c r="C821" i="1"/>
  <c r="D820" i="1"/>
  <c r="C820" i="1"/>
  <c r="G820" i="1" s="1"/>
  <c r="G819" i="1"/>
  <c r="D819" i="1"/>
  <c r="C819" i="1"/>
  <c r="H819" i="1" s="1"/>
  <c r="H818" i="1"/>
  <c r="D818" i="1"/>
  <c r="C818" i="1"/>
  <c r="G818" i="1" s="1"/>
  <c r="D817" i="1"/>
  <c r="C817" i="1"/>
  <c r="G817" i="1" s="1"/>
  <c r="D816" i="1"/>
  <c r="C816" i="1"/>
  <c r="G816" i="1" s="1"/>
  <c r="H815" i="1"/>
  <c r="G815" i="1"/>
  <c r="D815" i="1"/>
  <c r="C815" i="1"/>
  <c r="D814" i="1"/>
  <c r="C814" i="1"/>
  <c r="G814" i="1" s="1"/>
  <c r="H813" i="1"/>
  <c r="G813" i="1"/>
  <c r="D813" i="1"/>
  <c r="C813" i="1"/>
  <c r="D812" i="1"/>
  <c r="C812" i="1"/>
  <c r="H811" i="1"/>
  <c r="G811" i="1"/>
  <c r="D811" i="1"/>
  <c r="C811" i="1"/>
  <c r="D810" i="1"/>
  <c r="C810" i="1"/>
  <c r="G810" i="1" s="1"/>
  <c r="D809" i="1"/>
  <c r="G809" i="1" s="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D766" i="1"/>
  <c r="C766" i="1"/>
  <c r="G766" i="1" s="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D757" i="1"/>
  <c r="G757" i="1" s="1"/>
  <c r="C757" i="1"/>
  <c r="D756" i="1"/>
  <c r="C756" i="1"/>
  <c r="H755" i="1"/>
  <c r="G755" i="1"/>
  <c r="D755" i="1"/>
  <c r="C755" i="1"/>
  <c r="H754" i="1"/>
  <c r="G754" i="1"/>
  <c r="D754" i="1"/>
  <c r="C754" i="1"/>
  <c r="D753" i="1"/>
  <c r="C753" i="1"/>
  <c r="G753" i="1" s="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G719" i="1" s="1"/>
  <c r="G718" i="1"/>
  <c r="D718" i="1"/>
  <c r="C718" i="1"/>
  <c r="H718" i="1" s="1"/>
  <c r="H717" i="1"/>
  <c r="G717" i="1"/>
  <c r="D717" i="1"/>
  <c r="C717" i="1"/>
  <c r="D716" i="1"/>
  <c r="C716" i="1"/>
  <c r="D715" i="1"/>
  <c r="C715" i="1"/>
  <c r="D714" i="1"/>
  <c r="C714" i="1"/>
  <c r="D713" i="1"/>
  <c r="C713" i="1"/>
  <c r="G713" i="1" s="1"/>
  <c r="H712" i="1"/>
  <c r="G712" i="1"/>
  <c r="D712" i="1"/>
  <c r="C712" i="1"/>
  <c r="D711" i="1"/>
  <c r="C711" i="1"/>
  <c r="G711" i="1" s="1"/>
  <c r="G710" i="1"/>
  <c r="D710" i="1"/>
  <c r="H710" i="1" s="1"/>
  <c r="C710" i="1"/>
  <c r="H709" i="1"/>
  <c r="G709" i="1"/>
  <c r="D709" i="1"/>
  <c r="C709" i="1"/>
  <c r="H708" i="1"/>
  <c r="G708" i="1"/>
  <c r="D708" i="1"/>
  <c r="C708" i="1"/>
  <c r="H707" i="1"/>
  <c r="G707" i="1"/>
  <c r="D707" i="1"/>
  <c r="C707" i="1"/>
  <c r="H706" i="1"/>
  <c r="G706" i="1"/>
  <c r="D706" i="1"/>
  <c r="C706" i="1"/>
  <c r="H705"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G691" i="1" s="1"/>
  <c r="H690" i="1"/>
  <c r="G690" i="1"/>
  <c r="D690" i="1"/>
  <c r="C690" i="1"/>
  <c r="H689" i="1"/>
  <c r="G689" i="1"/>
  <c r="D689" i="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G657" i="1"/>
  <c r="D657" i="1"/>
  <c r="H657" i="1" s="1"/>
  <c r="C657" i="1"/>
  <c r="H656" i="1"/>
  <c r="G656" i="1"/>
  <c r="D656" i="1"/>
  <c r="C656" i="1"/>
  <c r="D655" i="1"/>
  <c r="G655" i="1" s="1"/>
  <c r="C655" i="1"/>
  <c r="G654" i="1"/>
  <c r="D654" i="1"/>
  <c r="C654" i="1"/>
  <c r="H654" i="1" s="1"/>
  <c r="D653" i="1"/>
  <c r="G653" i="1" s="1"/>
  <c r="C653" i="1"/>
  <c r="H652" i="1"/>
  <c r="G652" i="1"/>
  <c r="D652" i="1"/>
  <c r="C652" i="1"/>
  <c r="H651" i="1"/>
  <c r="G651" i="1"/>
  <c r="D651" i="1"/>
  <c r="C651" i="1"/>
  <c r="D650" i="1"/>
  <c r="G650" i="1" s="1"/>
  <c r="C650" i="1"/>
  <c r="H649" i="1"/>
  <c r="G649" i="1"/>
  <c r="D649" i="1"/>
  <c r="C649" i="1"/>
  <c r="H648" i="1"/>
  <c r="D648" i="1"/>
  <c r="C648" i="1"/>
  <c r="D647" i="1"/>
  <c r="C647" i="1"/>
  <c r="G646" i="1"/>
  <c r="D646" i="1"/>
  <c r="C646" i="1"/>
  <c r="H646" i="1" s="1"/>
  <c r="D645" i="1"/>
  <c r="C645" i="1"/>
  <c r="D644" i="1"/>
  <c r="C644" i="1"/>
  <c r="D643" i="1"/>
  <c r="C643" i="1"/>
  <c r="D642" i="1"/>
  <c r="C642" i="1"/>
  <c r="H642" i="1" s="1"/>
  <c r="H641" i="1"/>
  <c r="D641" i="1"/>
  <c r="G641" i="1" s="1"/>
  <c r="C641" i="1"/>
  <c r="H632" i="1"/>
  <c r="G632" i="1"/>
  <c r="D632" i="1"/>
  <c r="C632" i="1"/>
  <c r="D631" i="1"/>
  <c r="H631" i="1" s="1"/>
  <c r="C631" i="1"/>
  <c r="D628" i="1"/>
  <c r="C628" i="1"/>
  <c r="D627" i="1"/>
  <c r="C627" i="1"/>
  <c r="C626" i="1"/>
  <c r="H625" i="1"/>
  <c r="D625" i="1"/>
  <c r="C625" i="1"/>
  <c r="G625" i="1" s="1"/>
  <c r="H624" i="1"/>
  <c r="D624" i="1"/>
  <c r="C624" i="1"/>
  <c r="G624" i="1" s="1"/>
  <c r="D623" i="1"/>
  <c r="C623" i="1"/>
  <c r="G623" i="1" s="1"/>
  <c r="D622" i="1"/>
  <c r="C622" i="1"/>
  <c r="G622" i="1" s="1"/>
  <c r="H621" i="1"/>
  <c r="D621" i="1"/>
  <c r="C621" i="1"/>
  <c r="G621" i="1" s="1"/>
  <c r="H620" i="1"/>
  <c r="D620" i="1"/>
  <c r="C620" i="1"/>
  <c r="G620" i="1" s="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D586" i="1"/>
  <c r="C586" i="1"/>
  <c r="D585" i="1"/>
  <c r="C585" i="1"/>
  <c r="C584" i="1"/>
  <c r="D583" i="1"/>
  <c r="C583" i="1"/>
  <c r="G583" i="1" s="1"/>
  <c r="D582" i="1"/>
  <c r="C582" i="1"/>
  <c r="G582" i="1" s="1"/>
  <c r="H581" i="1"/>
  <c r="D581" i="1"/>
  <c r="C581" i="1"/>
  <c r="G581" i="1" s="1"/>
  <c r="H580" i="1"/>
  <c r="D580" i="1"/>
  <c r="C580" i="1"/>
  <c r="G580" i="1" s="1"/>
  <c r="D579" i="1"/>
  <c r="C579" i="1"/>
  <c r="G579" i="1" s="1"/>
  <c r="D578" i="1"/>
  <c r="C578" i="1"/>
  <c r="G578" i="1" s="1"/>
  <c r="H577" i="1"/>
  <c r="D577" i="1"/>
  <c r="C577" i="1"/>
  <c r="G577" i="1" s="1"/>
  <c r="H576" i="1"/>
  <c r="D576" i="1"/>
  <c r="C576" i="1"/>
  <c r="G576" i="1" s="1"/>
  <c r="D575" i="1"/>
  <c r="C575" i="1"/>
  <c r="G575" i="1" s="1"/>
  <c r="H573" i="1"/>
  <c r="G573" i="1"/>
  <c r="D573" i="1"/>
  <c r="C573" i="1"/>
  <c r="H572" i="1"/>
  <c r="G572" i="1"/>
  <c r="D572" i="1"/>
  <c r="C572" i="1"/>
  <c r="H571" i="1"/>
  <c r="G571" i="1"/>
  <c r="D571" i="1"/>
  <c r="C571" i="1"/>
  <c r="H570" i="1"/>
  <c r="G570" i="1"/>
  <c r="D570" i="1"/>
  <c r="C570" i="1"/>
  <c r="H569" i="1"/>
  <c r="G569" i="1"/>
  <c r="D569" i="1"/>
  <c r="C569" i="1"/>
  <c r="H568" i="1"/>
  <c r="G568" i="1"/>
  <c r="C568" i="1"/>
  <c r="H567" i="1"/>
  <c r="G567" i="1"/>
  <c r="D567" i="1"/>
  <c r="C567" i="1"/>
  <c r="H566" i="1"/>
  <c r="G566" i="1"/>
  <c r="D566" i="1"/>
  <c r="C566" i="1"/>
  <c r="H565" i="1"/>
  <c r="G565" i="1"/>
  <c r="D565" i="1"/>
  <c r="C565" i="1"/>
  <c r="H564" i="1"/>
  <c r="G564" i="1"/>
  <c r="D564" i="1"/>
  <c r="C564" i="1"/>
  <c r="H563" i="1"/>
  <c r="G563" i="1"/>
  <c r="D563" i="1"/>
  <c r="C563" i="1"/>
  <c r="C562" i="1"/>
  <c r="C561" i="1"/>
  <c r="H560" i="1"/>
  <c r="D560" i="1"/>
  <c r="C560" i="1"/>
  <c r="G560" i="1" s="1"/>
  <c r="H559" i="1"/>
  <c r="D559" i="1"/>
  <c r="C559" i="1"/>
  <c r="G559" i="1" s="1"/>
  <c r="D558" i="1"/>
  <c r="C558" i="1"/>
  <c r="G558" i="1" s="1"/>
  <c r="D557" i="1"/>
  <c r="C557" i="1"/>
  <c r="G557" i="1" s="1"/>
  <c r="H556" i="1"/>
  <c r="D556" i="1"/>
  <c r="C556" i="1"/>
  <c r="G556" i="1" s="1"/>
  <c r="H555" i="1"/>
  <c r="D555" i="1"/>
  <c r="C555" i="1"/>
  <c r="G555" i="1" s="1"/>
  <c r="D554" i="1"/>
  <c r="C554" i="1"/>
  <c r="G554" i="1" s="1"/>
  <c r="D553" i="1"/>
  <c r="C553" i="1"/>
  <c r="G553" i="1" s="1"/>
  <c r="H552" i="1"/>
  <c r="D552" i="1"/>
  <c r="C552" i="1"/>
  <c r="G552" i="1" s="1"/>
  <c r="H551" i="1"/>
  <c r="D551" i="1"/>
  <c r="C551" i="1"/>
  <c r="G551" i="1" s="1"/>
  <c r="D550" i="1"/>
  <c r="C550" i="1"/>
  <c r="G550" i="1" s="1"/>
  <c r="D549" i="1"/>
  <c r="C549" i="1"/>
  <c r="G549" i="1" s="1"/>
  <c r="H548" i="1"/>
  <c r="D548" i="1"/>
  <c r="C548" i="1"/>
  <c r="G548" i="1" s="1"/>
  <c r="H547" i="1"/>
  <c r="D547" i="1"/>
  <c r="C547" i="1"/>
  <c r="G547" i="1" s="1"/>
  <c r="D546" i="1"/>
  <c r="C546" i="1"/>
  <c r="G546" i="1" s="1"/>
  <c r="D545" i="1"/>
  <c r="C545" i="1"/>
  <c r="G545" i="1" s="1"/>
  <c r="H544" i="1"/>
  <c r="C544" i="1"/>
  <c r="G544" i="1" s="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D521" i="1"/>
  <c r="C521" i="1"/>
  <c r="G521" i="1" s="1"/>
  <c r="H520" i="1"/>
  <c r="D520" i="1"/>
  <c r="C520" i="1"/>
  <c r="G520" i="1" s="1"/>
  <c r="D519" i="1"/>
  <c r="C519" i="1"/>
  <c r="G519" i="1" s="1"/>
  <c r="D518" i="1"/>
  <c r="C518" i="1"/>
  <c r="G518" i="1" s="1"/>
  <c r="H517" i="1"/>
  <c r="D517" i="1"/>
  <c r="C517" i="1"/>
  <c r="G517" i="1" s="1"/>
  <c r="H516" i="1"/>
  <c r="C516" i="1"/>
  <c r="G516" i="1" s="1"/>
  <c r="H515" i="1"/>
  <c r="G515" i="1"/>
  <c r="D515" i="1"/>
  <c r="C515" i="1"/>
  <c r="H514" i="1"/>
  <c r="G514" i="1"/>
  <c r="D514" i="1"/>
  <c r="C514" i="1"/>
  <c r="H513" i="1"/>
  <c r="G513" i="1"/>
  <c r="D513" i="1"/>
  <c r="C513" i="1"/>
  <c r="H512" i="1"/>
  <c r="G512" i="1"/>
  <c r="D512" i="1"/>
  <c r="C512" i="1"/>
  <c r="H511" i="1"/>
  <c r="G511" i="1"/>
  <c r="D511" i="1"/>
  <c r="C511" i="1"/>
  <c r="C510" i="1"/>
  <c r="C509" i="1"/>
  <c r="D508" i="1"/>
  <c r="C508" i="1"/>
  <c r="D507" i="1"/>
  <c r="C507" i="1"/>
  <c r="D506" i="1"/>
  <c r="C506" i="1"/>
  <c r="G505" i="1"/>
  <c r="D505" i="1"/>
  <c r="C505" i="1"/>
  <c r="H505" i="1" s="1"/>
  <c r="G504" i="1"/>
  <c r="D504" i="1"/>
  <c r="C504" i="1"/>
  <c r="H504" i="1" s="1"/>
  <c r="D503" i="1"/>
  <c r="C503" i="1"/>
  <c r="H503" i="1" s="1"/>
  <c r="D502" i="1"/>
  <c r="C502" i="1"/>
  <c r="H502" i="1" s="1"/>
  <c r="G501" i="1"/>
  <c r="D501" i="1"/>
  <c r="C501" i="1"/>
  <c r="H501" i="1" s="1"/>
  <c r="G500" i="1"/>
  <c r="D500" i="1"/>
  <c r="C500" i="1"/>
  <c r="H500" i="1" s="1"/>
  <c r="D499" i="1"/>
  <c r="C499" i="1"/>
  <c r="H499" i="1" s="1"/>
  <c r="D498" i="1"/>
  <c r="C498" i="1"/>
  <c r="H498" i="1" s="1"/>
  <c r="G497" i="1"/>
  <c r="D497" i="1"/>
  <c r="C497" i="1"/>
  <c r="H497" i="1" s="1"/>
  <c r="G496" i="1"/>
  <c r="D496" i="1"/>
  <c r="C496" i="1"/>
  <c r="H496" i="1" s="1"/>
  <c r="D495" i="1"/>
  <c r="C495" i="1"/>
  <c r="H495" i="1" s="1"/>
  <c r="D494" i="1"/>
  <c r="C494" i="1"/>
  <c r="H494" i="1" s="1"/>
  <c r="G493" i="1"/>
  <c r="D493" i="1"/>
  <c r="C493" i="1"/>
  <c r="H493" i="1" s="1"/>
  <c r="G492" i="1"/>
  <c r="D492" i="1"/>
  <c r="C492" i="1"/>
  <c r="H492" i="1" s="1"/>
  <c r="D491" i="1"/>
  <c r="C491" i="1"/>
  <c r="H491" i="1" s="1"/>
  <c r="D490" i="1"/>
  <c r="C490" i="1"/>
  <c r="H490" i="1" s="1"/>
  <c r="D489" i="1"/>
  <c r="C489" i="1"/>
  <c r="H489" i="1" s="1"/>
  <c r="G488" i="1"/>
  <c r="D488" i="1"/>
  <c r="C488" i="1"/>
  <c r="H488" i="1" s="1"/>
  <c r="D487" i="1"/>
  <c r="C487" i="1"/>
  <c r="H487" i="1" s="1"/>
  <c r="D486" i="1"/>
  <c r="C486" i="1"/>
  <c r="H486" i="1" s="1"/>
  <c r="G485" i="1"/>
  <c r="D485" i="1"/>
  <c r="C485" i="1"/>
  <c r="H485" i="1" s="1"/>
  <c r="G484" i="1"/>
  <c r="D484" i="1"/>
  <c r="C484" i="1"/>
  <c r="H484" i="1" s="1"/>
  <c r="D483" i="1"/>
  <c r="C483" i="1"/>
  <c r="H483" i="1" s="1"/>
  <c r="D482" i="1"/>
  <c r="C482" i="1"/>
  <c r="H482" i="1" s="1"/>
  <c r="G481" i="1"/>
  <c r="D481" i="1"/>
  <c r="C481" i="1"/>
  <c r="H481" i="1" s="1"/>
  <c r="G480" i="1"/>
  <c r="D480" i="1"/>
  <c r="C480" i="1"/>
  <c r="H480" i="1" s="1"/>
  <c r="D479" i="1"/>
  <c r="C479" i="1"/>
  <c r="H479" i="1" s="1"/>
  <c r="H477" i="1"/>
  <c r="D477" i="1"/>
  <c r="C477" i="1"/>
  <c r="G477" i="1" s="1"/>
  <c r="D476" i="1"/>
  <c r="C476" i="1"/>
  <c r="G476" i="1" s="1"/>
  <c r="D475" i="1"/>
  <c r="C475" i="1"/>
  <c r="G475" i="1" s="1"/>
  <c r="H474" i="1"/>
  <c r="D474" i="1"/>
  <c r="C474" i="1"/>
  <c r="G474" i="1" s="1"/>
  <c r="H473" i="1"/>
  <c r="D473" i="1"/>
  <c r="C473" i="1"/>
  <c r="G473" i="1" s="1"/>
  <c r="C472" i="1"/>
  <c r="G472" i="1" s="1"/>
  <c r="D471" i="1"/>
  <c r="C471" i="1"/>
  <c r="H471" i="1" s="1"/>
  <c r="D470" i="1"/>
  <c r="C470" i="1"/>
  <c r="H470" i="1" s="1"/>
  <c r="D469" i="1"/>
  <c r="C469" i="1"/>
  <c r="H469" i="1" s="1"/>
  <c r="D468" i="1"/>
  <c r="C468" i="1"/>
  <c r="H468" i="1" s="1"/>
  <c r="D467" i="1"/>
  <c r="C467" i="1"/>
  <c r="H467" i="1" s="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C454" i="1"/>
  <c r="H452" i="1"/>
  <c r="D452" i="1"/>
  <c r="C452" i="1"/>
  <c r="G452" i="1" s="1"/>
  <c r="D451" i="1"/>
  <c r="C451" i="1"/>
  <c r="G451" i="1" s="1"/>
  <c r="D450" i="1"/>
  <c r="C450" i="1"/>
  <c r="G450" i="1" s="1"/>
  <c r="H449" i="1"/>
  <c r="D449" i="1"/>
  <c r="C449" i="1"/>
  <c r="G449" i="1" s="1"/>
  <c r="H448" i="1"/>
  <c r="D448" i="1"/>
  <c r="C448" i="1"/>
  <c r="G448" i="1" s="1"/>
  <c r="D447" i="1"/>
  <c r="C447" i="1"/>
  <c r="G447" i="1" s="1"/>
  <c r="D446" i="1"/>
  <c r="C446" i="1"/>
  <c r="G446" i="1" s="1"/>
  <c r="H445" i="1"/>
  <c r="D445" i="1"/>
  <c r="C445" i="1"/>
  <c r="G445" i="1" s="1"/>
  <c r="H444" i="1"/>
  <c r="D444" i="1"/>
  <c r="C444" i="1"/>
  <c r="G444" i="1" s="1"/>
  <c r="D443" i="1"/>
  <c r="C443" i="1"/>
  <c r="G443" i="1" s="1"/>
  <c r="D442" i="1"/>
  <c r="C442" i="1"/>
  <c r="G442" i="1" s="1"/>
  <c r="H441" i="1"/>
  <c r="D441" i="1"/>
  <c r="C441" i="1"/>
  <c r="G441" i="1" s="1"/>
  <c r="H440" i="1"/>
  <c r="D440" i="1"/>
  <c r="C440" i="1"/>
  <c r="G440" i="1" s="1"/>
  <c r="D439" i="1"/>
  <c r="C439" i="1"/>
  <c r="G439" i="1" s="1"/>
  <c r="D438" i="1"/>
  <c r="C438" i="1"/>
  <c r="G438" i="1" s="1"/>
  <c r="H437" i="1"/>
  <c r="D437" i="1"/>
  <c r="C437" i="1"/>
  <c r="G437" i="1" s="1"/>
  <c r="H436" i="1"/>
  <c r="C436" i="1"/>
  <c r="G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H424"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C415" i="1"/>
  <c r="H413" i="1"/>
  <c r="G413" i="1"/>
  <c r="D413" i="1"/>
  <c r="C413" i="1"/>
  <c r="C412" i="1"/>
  <c r="C411" i="1"/>
  <c r="H406" i="1"/>
  <c r="G406" i="1"/>
  <c r="D406" i="1"/>
  <c r="C406" i="1"/>
  <c r="H405" i="1"/>
  <c r="D405" i="1"/>
  <c r="C405" i="1"/>
  <c r="G405" i="1" s="1"/>
  <c r="H404" i="1"/>
  <c r="G404" i="1"/>
  <c r="D404" i="1"/>
  <c r="C404" i="1"/>
  <c r="D401" i="1"/>
  <c r="C401" i="1"/>
  <c r="H400" i="1"/>
  <c r="D400" i="1"/>
  <c r="C400" i="1"/>
  <c r="G400" i="1" s="1"/>
  <c r="D399" i="1"/>
  <c r="C399" i="1"/>
  <c r="D398" i="1"/>
  <c r="C398" i="1"/>
  <c r="D397" i="1"/>
  <c r="C397" i="1"/>
  <c r="H396" i="1"/>
  <c r="D396" i="1"/>
  <c r="C396" i="1"/>
  <c r="G396" i="1" s="1"/>
  <c r="D395" i="1"/>
  <c r="C395" i="1"/>
  <c r="G395" i="1" s="1"/>
  <c r="D394" i="1"/>
  <c r="C394" i="1"/>
  <c r="G394" i="1" s="1"/>
  <c r="H393" i="1"/>
  <c r="D393" i="1"/>
  <c r="C393" i="1"/>
  <c r="G393" i="1" s="1"/>
  <c r="C392" i="1"/>
  <c r="C391" i="1"/>
  <c r="H390" i="1"/>
  <c r="G390" i="1"/>
  <c r="D390" i="1"/>
  <c r="C390" i="1"/>
  <c r="G389" i="1"/>
  <c r="D389" i="1"/>
  <c r="C389" i="1"/>
  <c r="H389" i="1" s="1"/>
  <c r="H388" i="1"/>
  <c r="D388" i="1"/>
  <c r="G388" i="1" s="1"/>
  <c r="C388" i="1"/>
  <c r="D387" i="1"/>
  <c r="C387" i="1"/>
  <c r="H387" i="1" s="1"/>
  <c r="C386" i="1"/>
  <c r="G386" i="1" s="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G379" i="1" s="1"/>
  <c r="C378" i="1"/>
  <c r="G378" i="1" s="1"/>
  <c r="H377" i="1"/>
  <c r="G377" i="1"/>
  <c r="D377" i="1"/>
  <c r="C377" i="1"/>
  <c r="H376" i="1"/>
  <c r="G376" i="1"/>
  <c r="D376" i="1"/>
  <c r="C376" i="1"/>
  <c r="H375" i="1"/>
  <c r="G375" i="1"/>
  <c r="D375" i="1"/>
  <c r="C375" i="1"/>
  <c r="H374" i="1"/>
  <c r="D374" i="1"/>
  <c r="C374" i="1"/>
  <c r="G374" i="1" s="1"/>
  <c r="H373" i="1"/>
  <c r="G373" i="1"/>
  <c r="D373" i="1"/>
  <c r="C373" i="1"/>
  <c r="H372" i="1"/>
  <c r="G372" i="1"/>
  <c r="D372" i="1"/>
  <c r="C372" i="1"/>
  <c r="D371" i="1"/>
  <c r="C371" i="1"/>
  <c r="H371" i="1" s="1"/>
  <c r="D370" i="1"/>
  <c r="C370" i="1"/>
  <c r="H370" i="1" s="1"/>
  <c r="D369" i="1"/>
  <c r="C369" i="1"/>
  <c r="H369" i="1" s="1"/>
  <c r="H368" i="1"/>
  <c r="G368" i="1"/>
  <c r="D368" i="1"/>
  <c r="C368" i="1"/>
  <c r="D367" i="1"/>
  <c r="C367" i="1"/>
  <c r="H367" i="1" s="1"/>
  <c r="D366" i="1"/>
  <c r="G366" i="1" s="1"/>
  <c r="C366" i="1"/>
  <c r="D365" i="1"/>
  <c r="G365" i="1" s="1"/>
  <c r="C365" i="1"/>
  <c r="H365" i="1" s="1"/>
  <c r="C364" i="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H344" i="1"/>
  <c r="G344" i="1"/>
  <c r="D344" i="1"/>
  <c r="C344" i="1"/>
  <c r="G343" i="1"/>
  <c r="C343" i="1"/>
  <c r="H343" i="1" s="1"/>
  <c r="D342" i="1"/>
  <c r="C342" i="1"/>
  <c r="H342" i="1" s="1"/>
  <c r="D341" i="1"/>
  <c r="C341" i="1"/>
  <c r="H341" i="1" s="1"/>
  <c r="D340" i="1"/>
  <c r="C340" i="1"/>
  <c r="H340" i="1" s="1"/>
  <c r="C339" i="1"/>
  <c r="H339" i="1" s="1"/>
  <c r="D338" i="1"/>
  <c r="C338" i="1"/>
  <c r="H338" i="1" s="1"/>
  <c r="D337" i="1"/>
  <c r="C337" i="1"/>
  <c r="H337" i="1" s="1"/>
  <c r="D336" i="1"/>
  <c r="C336" i="1"/>
  <c r="H336" i="1" s="1"/>
  <c r="D335" i="1"/>
  <c r="C335" i="1"/>
  <c r="H335" i="1" s="1"/>
  <c r="H334" i="1"/>
  <c r="C334" i="1"/>
  <c r="G334" i="1" s="1"/>
  <c r="H333" i="1"/>
  <c r="G333" i="1"/>
  <c r="D333" i="1"/>
  <c r="C333" i="1"/>
  <c r="H332" i="1"/>
  <c r="G332" i="1"/>
  <c r="D332" i="1"/>
  <c r="C332" i="1"/>
  <c r="H331" i="1"/>
  <c r="G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C322" i="1"/>
  <c r="H322" i="1" s="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G312" i="1"/>
  <c r="C312" i="1"/>
  <c r="H312" i="1" s="1"/>
  <c r="D311" i="1"/>
  <c r="C311" i="1"/>
  <c r="D310" i="1"/>
  <c r="C310" i="1"/>
  <c r="H310" i="1" s="1"/>
  <c r="D309" i="1"/>
  <c r="C309" i="1"/>
  <c r="H309" i="1" s="1"/>
  <c r="D308" i="1"/>
  <c r="C308" i="1"/>
  <c r="H308"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G296" i="1" s="1"/>
  <c r="C296" i="1"/>
  <c r="H296" i="1" s="1"/>
  <c r="G295" i="1"/>
  <c r="D295" i="1"/>
  <c r="C295" i="1"/>
  <c r="H295" i="1" s="1"/>
  <c r="D292" i="1"/>
  <c r="C292" i="1"/>
  <c r="H292" i="1" s="1"/>
  <c r="D291" i="1"/>
  <c r="C291" i="1"/>
  <c r="H291" i="1" s="1"/>
  <c r="D290" i="1"/>
  <c r="C290" i="1"/>
  <c r="H290" i="1" s="1"/>
  <c r="D289" i="1"/>
  <c r="C289" i="1"/>
  <c r="H289" i="1" s="1"/>
  <c r="D288" i="1"/>
  <c r="C288" i="1"/>
  <c r="G284" i="1"/>
  <c r="C284" i="1"/>
  <c r="H284" i="1" s="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C264" i="1"/>
  <c r="G264" i="1" s="1"/>
  <c r="H263" i="1"/>
  <c r="G263" i="1"/>
  <c r="D263" i="1"/>
  <c r="C263" i="1"/>
  <c r="D262" i="1"/>
  <c r="C262" i="1"/>
  <c r="D261" i="1"/>
  <c r="C261" i="1"/>
  <c r="H261" i="1" s="1"/>
  <c r="C260" i="1"/>
  <c r="D258" i="1"/>
  <c r="C258" i="1"/>
  <c r="H258" i="1" s="1"/>
  <c r="D257" i="1"/>
  <c r="C257" i="1"/>
  <c r="H257" i="1" s="1"/>
  <c r="D256" i="1"/>
  <c r="C256" i="1"/>
  <c r="H256" i="1" s="1"/>
  <c r="C255" i="1"/>
  <c r="H255" i="1" s="1"/>
  <c r="D254" i="1"/>
  <c r="C254" i="1"/>
  <c r="H254" i="1" s="1"/>
  <c r="D253" i="1"/>
  <c r="C253" i="1"/>
  <c r="H253" i="1" s="1"/>
  <c r="D252" i="1"/>
  <c r="C252" i="1"/>
  <c r="H252" i="1" s="1"/>
  <c r="D251" i="1"/>
  <c r="C251" i="1"/>
  <c r="H251" i="1" s="1"/>
  <c r="D250" i="1"/>
  <c r="C250" i="1"/>
  <c r="H250" i="1" s="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G236" i="1"/>
  <c r="C236" i="1"/>
  <c r="H236" i="1" s="1"/>
  <c r="D235" i="1"/>
  <c r="C235" i="1"/>
  <c r="H235" i="1" s="1"/>
  <c r="D234" i="1"/>
  <c r="C234" i="1"/>
  <c r="H234" i="1" s="1"/>
  <c r="D233" i="1"/>
  <c r="C233" i="1"/>
  <c r="H233" i="1" s="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H224" i="1"/>
  <c r="C224" i="1"/>
  <c r="G224" i="1" s="1"/>
  <c r="H223" i="1"/>
  <c r="G223" i="1"/>
  <c r="D223" i="1"/>
  <c r="C223" i="1"/>
  <c r="H222" i="1"/>
  <c r="G222" i="1"/>
  <c r="D222" i="1"/>
  <c r="C222" i="1"/>
  <c r="C221"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C198" i="1"/>
  <c r="H197" i="1"/>
  <c r="G197" i="1"/>
  <c r="D197" i="1"/>
  <c r="C197" i="1"/>
  <c r="H196" i="1"/>
  <c r="G196" i="1"/>
  <c r="D196" i="1"/>
  <c r="C196" i="1"/>
  <c r="H195" i="1"/>
  <c r="G195" i="1"/>
  <c r="D195" i="1"/>
  <c r="C195" i="1"/>
  <c r="H194" i="1"/>
  <c r="G194" i="1"/>
  <c r="D194" i="1"/>
  <c r="C194" i="1"/>
  <c r="H193" i="1"/>
  <c r="G193" i="1"/>
  <c r="D193" i="1"/>
  <c r="C193" i="1"/>
  <c r="D191" i="1"/>
  <c r="G191" i="1" s="1"/>
  <c r="C191" i="1"/>
  <c r="H191" i="1" s="1"/>
  <c r="D190" i="1"/>
  <c r="C190" i="1"/>
  <c r="D189" i="1"/>
  <c r="C189" i="1"/>
  <c r="D188" i="1"/>
  <c r="C188" i="1"/>
  <c r="G188" i="1" s="1"/>
  <c r="D187" i="1"/>
  <c r="C187" i="1"/>
  <c r="G187" i="1" s="1"/>
  <c r="D186" i="1"/>
  <c r="C186" i="1"/>
  <c r="G186" i="1" s="1"/>
  <c r="D185" i="1"/>
  <c r="C185" i="1"/>
  <c r="H185" i="1" s="1"/>
  <c r="D184" i="1"/>
  <c r="C184" i="1"/>
  <c r="D183" i="1"/>
  <c r="C183" i="1"/>
  <c r="H183" i="1" s="1"/>
  <c r="G182" i="1"/>
  <c r="D182" i="1"/>
  <c r="C182" i="1"/>
  <c r="D181" i="1"/>
  <c r="C181" i="1"/>
  <c r="H181" i="1" s="1"/>
  <c r="H180" i="1"/>
  <c r="D180" i="1"/>
  <c r="G180" i="1" s="1"/>
  <c r="C180" i="1"/>
  <c r="D179" i="1"/>
  <c r="G179" i="1" s="1"/>
  <c r="C179" i="1"/>
  <c r="H179" i="1" s="1"/>
  <c r="D178" i="1"/>
  <c r="C178" i="1"/>
  <c r="H178" i="1" s="1"/>
  <c r="H177" i="1"/>
  <c r="D177" i="1"/>
  <c r="G177" i="1" s="1"/>
  <c r="C177" i="1"/>
  <c r="D176" i="1"/>
  <c r="G176" i="1" s="1"/>
  <c r="C176" i="1"/>
  <c r="D175" i="1"/>
  <c r="G175" i="1" s="1"/>
  <c r="C175" i="1"/>
  <c r="H175" i="1" s="1"/>
  <c r="H174" i="1"/>
  <c r="G174" i="1"/>
  <c r="D174" i="1"/>
  <c r="C174"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H163" i="1" s="1"/>
  <c r="D162" i="1"/>
  <c r="C162" i="1"/>
  <c r="H162" i="1" s="1"/>
  <c r="D161" i="1"/>
  <c r="C161" i="1"/>
  <c r="H161" i="1" s="1"/>
  <c r="C160" i="1"/>
  <c r="H158" i="1"/>
  <c r="G158" i="1"/>
  <c r="D158" i="1"/>
  <c r="C158" i="1"/>
  <c r="D157" i="1"/>
  <c r="C157" i="1"/>
  <c r="H157" i="1" s="1"/>
  <c r="D156" i="1"/>
  <c r="C156" i="1"/>
  <c r="H156" i="1" s="1"/>
  <c r="D155" i="1"/>
  <c r="C155" i="1"/>
  <c r="H155" i="1" s="1"/>
  <c r="D154" i="1"/>
  <c r="G154" i="1" s="1"/>
  <c r="C154" i="1"/>
  <c r="H153" i="1"/>
  <c r="G153" i="1"/>
  <c r="D153" i="1"/>
  <c r="C153" i="1"/>
  <c r="H152" i="1"/>
  <c r="G152" i="1"/>
  <c r="D152" i="1"/>
  <c r="C152" i="1"/>
  <c r="H151" i="1"/>
  <c r="G151" i="1"/>
  <c r="D151" i="1"/>
  <c r="C151" i="1"/>
  <c r="D150" i="1"/>
  <c r="C150" i="1"/>
  <c r="H150" i="1" s="1"/>
  <c r="H149" i="1"/>
  <c r="G149"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C136" i="1"/>
  <c r="C135" i="1"/>
  <c r="H134" i="1"/>
  <c r="G134" i="1"/>
  <c r="D134" i="1"/>
  <c r="C134" i="1"/>
  <c r="H133" i="1"/>
  <c r="G133" i="1"/>
  <c r="D133" i="1"/>
  <c r="C133" i="1"/>
  <c r="H132" i="1"/>
  <c r="G132" i="1"/>
  <c r="D132" i="1"/>
  <c r="C132" i="1"/>
  <c r="H131" i="1"/>
  <c r="G131" i="1"/>
  <c r="D131" i="1"/>
  <c r="C131" i="1"/>
  <c r="C130" i="1"/>
  <c r="C129" i="1"/>
  <c r="D128" i="1"/>
  <c r="C128" i="1"/>
  <c r="H128" i="1" s="1"/>
  <c r="D127" i="1"/>
  <c r="C127" i="1"/>
  <c r="H127" i="1" s="1"/>
  <c r="D126" i="1"/>
  <c r="C126" i="1"/>
  <c r="H126" i="1" s="1"/>
  <c r="D125" i="1"/>
  <c r="C125" i="1"/>
  <c r="H125" i="1" s="1"/>
  <c r="C124" i="1"/>
  <c r="H124" i="1" s="1"/>
  <c r="D123" i="1"/>
  <c r="C123" i="1"/>
  <c r="H123" i="1" s="1"/>
  <c r="D122" i="1"/>
  <c r="C122" i="1"/>
  <c r="H122" i="1" s="1"/>
  <c r="D121" i="1"/>
  <c r="C121" i="1"/>
  <c r="H121" i="1" s="1"/>
  <c r="C120" i="1"/>
  <c r="H119" i="1"/>
  <c r="G119" i="1"/>
  <c r="D119" i="1"/>
  <c r="C119" i="1"/>
  <c r="D118" i="1"/>
  <c r="G118" i="1" s="1"/>
  <c r="C118" i="1"/>
  <c r="H118" i="1" s="1"/>
  <c r="D117" i="1"/>
  <c r="C117" i="1"/>
  <c r="H117" i="1" s="1"/>
  <c r="C116" i="1"/>
  <c r="G116" i="1" s="1"/>
  <c r="H115" i="1"/>
  <c r="G115" i="1"/>
  <c r="D115" i="1"/>
  <c r="C115" i="1"/>
  <c r="H114" i="1"/>
  <c r="G114" i="1"/>
  <c r="D114" i="1"/>
  <c r="C114" i="1"/>
  <c r="D113" i="1"/>
  <c r="C113" i="1"/>
  <c r="H113" i="1" s="1"/>
  <c r="H112" i="1"/>
  <c r="G112" i="1"/>
  <c r="D112" i="1"/>
  <c r="C112" i="1"/>
  <c r="D111" i="1"/>
  <c r="C111" i="1"/>
  <c r="H111" i="1" s="1"/>
  <c r="G110" i="1"/>
  <c r="D110" i="1"/>
  <c r="C110" i="1"/>
  <c r="H110" i="1" s="1"/>
  <c r="H109" i="1"/>
  <c r="G109" i="1"/>
  <c r="D109" i="1"/>
  <c r="C109" i="1"/>
  <c r="D107" i="1"/>
  <c r="C107" i="1"/>
  <c r="D106" i="1"/>
  <c r="C106" i="1"/>
  <c r="H106" i="1" s="1"/>
  <c r="D105" i="1"/>
  <c r="C105" i="1"/>
  <c r="H105" i="1" s="1"/>
  <c r="D104" i="1"/>
  <c r="C104" i="1"/>
  <c r="H104" i="1" s="1"/>
  <c r="D103" i="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D92" i="1"/>
  <c r="C92" i="1"/>
  <c r="H92" i="1" s="1"/>
  <c r="D91" i="1"/>
  <c r="C91" i="1"/>
  <c r="H91" i="1" s="1"/>
  <c r="D90" i="1"/>
  <c r="C90" i="1"/>
  <c r="H90" i="1" s="1"/>
  <c r="D89" i="1"/>
  <c r="C89" i="1"/>
  <c r="H89" i="1" s="1"/>
  <c r="D88" i="1"/>
  <c r="C88" i="1"/>
  <c r="H88" i="1" s="1"/>
  <c r="D87" i="1"/>
  <c r="D86" i="1"/>
  <c r="C86" i="1"/>
  <c r="H86" i="1" s="1"/>
  <c r="D85" i="1"/>
  <c r="C85" i="1"/>
  <c r="H85" i="1" s="1"/>
  <c r="D84" i="1"/>
  <c r="C84" i="1"/>
  <c r="H84" i="1" s="1"/>
  <c r="D83" i="1"/>
  <c r="C83" i="1"/>
  <c r="H83" i="1" s="1"/>
  <c r="D82" i="1"/>
  <c r="C82" i="1"/>
  <c r="H82" i="1" s="1"/>
  <c r="D81" i="1"/>
  <c r="C81" i="1"/>
  <c r="H81" i="1" s="1"/>
  <c r="D80" i="1"/>
  <c r="C80" i="1"/>
  <c r="H80" i="1" s="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G70" i="1"/>
  <c r="D70" i="1"/>
  <c r="H70" i="1" s="1"/>
  <c r="C70" i="1"/>
  <c r="H69" i="1"/>
  <c r="G69" i="1"/>
  <c r="D69" i="1"/>
  <c r="C69" i="1"/>
  <c r="H68" i="1"/>
  <c r="G68" i="1"/>
  <c r="D68" i="1"/>
  <c r="C68" i="1"/>
  <c r="G67" i="1"/>
  <c r="C67" i="1"/>
  <c r="H67" i="1" s="1"/>
  <c r="D66" i="1"/>
  <c r="C66" i="1"/>
  <c r="H66" i="1" s="1"/>
  <c r="D65" i="1"/>
  <c r="C65" i="1"/>
  <c r="C64" i="1"/>
  <c r="H64" i="1" s="1"/>
  <c r="D63" i="1"/>
  <c r="C63" i="1"/>
  <c r="H63" i="1" s="1"/>
  <c r="D62" i="1"/>
  <c r="C62" i="1"/>
  <c r="H62" i="1" s="1"/>
  <c r="D61" i="1"/>
  <c r="C61" i="1"/>
  <c r="H61" i="1" s="1"/>
  <c r="D60" i="1"/>
  <c r="C60" i="1"/>
  <c r="H60" i="1" s="1"/>
  <c r="D59" i="1"/>
  <c r="C59" i="1"/>
  <c r="H59" i="1" s="1"/>
  <c r="H58" i="1"/>
  <c r="C58" i="1"/>
  <c r="G58" i="1" s="1"/>
  <c r="D57" i="1"/>
  <c r="C57" i="1"/>
  <c r="H56" i="1"/>
  <c r="D56" i="1"/>
  <c r="C56" i="1"/>
  <c r="G56" i="1" s="1"/>
  <c r="D55" i="1"/>
  <c r="C55" i="1"/>
  <c r="H54" i="1"/>
  <c r="G54" i="1"/>
  <c r="D54" i="1"/>
  <c r="C54" i="1"/>
  <c r="H53" i="1"/>
  <c r="G53" i="1"/>
  <c r="D53" i="1"/>
  <c r="C53" i="1"/>
  <c r="H52" i="1"/>
  <c r="G52" i="1"/>
  <c r="D52" i="1"/>
  <c r="C52" i="1"/>
  <c r="H51" i="1"/>
  <c r="G51" i="1"/>
  <c r="D51" i="1"/>
  <c r="C51" i="1"/>
  <c r="H50" i="1"/>
  <c r="G50" i="1"/>
  <c r="C50" i="1"/>
  <c r="H49" i="1"/>
  <c r="G49" i="1"/>
  <c r="D49" i="1"/>
  <c r="C49" i="1"/>
  <c r="H48" i="1"/>
  <c r="G48" i="1"/>
  <c r="D48" i="1"/>
  <c r="C48" i="1"/>
  <c r="G47" i="1"/>
  <c r="C47" i="1"/>
  <c r="H47" i="1" s="1"/>
  <c r="D45" i="1"/>
  <c r="C45" i="1"/>
  <c r="H45" i="1" s="1"/>
  <c r="D44" i="1"/>
  <c r="C44" i="1"/>
  <c r="H44" i="1" s="1"/>
  <c r="D43" i="1"/>
  <c r="C43" i="1"/>
  <c r="H43" i="1" s="1"/>
  <c r="D42" i="1"/>
  <c r="C42" i="1"/>
  <c r="H42" i="1" s="1"/>
  <c r="D41" i="1"/>
  <c r="C41" i="1"/>
  <c r="H41" i="1" s="1"/>
  <c r="H39" i="1"/>
  <c r="G39" i="1"/>
  <c r="D39" i="1"/>
  <c r="C39" i="1"/>
  <c r="H38" i="1"/>
  <c r="G38" i="1"/>
  <c r="D38" i="1"/>
  <c r="C38" i="1"/>
  <c r="H37" i="1"/>
  <c r="G37" i="1"/>
  <c r="D37" i="1"/>
  <c r="C37" i="1"/>
  <c r="H36" i="1"/>
  <c r="G36" i="1"/>
  <c r="C36" i="1"/>
  <c r="H35" i="1"/>
  <c r="G35" i="1"/>
  <c r="D35" i="1"/>
  <c r="C35" i="1"/>
  <c r="H34" i="1"/>
  <c r="G34" i="1"/>
  <c r="D34" i="1"/>
  <c r="C34" i="1"/>
  <c r="H33" i="1"/>
  <c r="G33" i="1"/>
  <c r="D33" i="1"/>
  <c r="C33" i="1"/>
  <c r="H32" i="1"/>
  <c r="G32" i="1"/>
  <c r="D32" i="1"/>
  <c r="C32" i="1"/>
  <c r="H31" i="1"/>
  <c r="G31" i="1"/>
  <c r="D31" i="1"/>
  <c r="C31" i="1"/>
  <c r="H30" i="1"/>
  <c r="G30" i="1"/>
  <c r="D30" i="1"/>
  <c r="C30" i="1"/>
  <c r="D29" i="1"/>
  <c r="G29" i="1" s="1"/>
  <c r="C29" i="1"/>
  <c r="H28" i="1"/>
  <c r="G28" i="1"/>
  <c r="D28" i="1"/>
  <c r="C28" i="1"/>
  <c r="H27" i="1"/>
  <c r="D27" i="1"/>
  <c r="C27" i="1"/>
  <c r="H26" i="1"/>
  <c r="G26" i="1"/>
  <c r="D26" i="1"/>
  <c r="C26" i="1"/>
  <c r="C25" i="1"/>
  <c r="H24" i="1"/>
  <c r="G24" i="1"/>
  <c r="D24" i="1"/>
  <c r="C24" i="1"/>
  <c r="D23" i="1"/>
  <c r="C23" i="1"/>
  <c r="H23" i="1" s="1"/>
  <c r="H22" i="1"/>
  <c r="G22" i="1"/>
  <c r="D22" i="1"/>
  <c r="C22" i="1"/>
  <c r="H21" i="1"/>
  <c r="G21" i="1"/>
  <c r="D21" i="1"/>
  <c r="C21" i="1"/>
  <c r="H20" i="1"/>
  <c r="G20" i="1"/>
  <c r="D20" i="1"/>
  <c r="C20"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G11" i="1" s="1"/>
  <c r="D10" i="1"/>
  <c r="C10" i="1"/>
  <c r="H10" i="1" s="1"/>
  <c r="D9" i="1"/>
  <c r="H9" i="1" s="1"/>
  <c r="C9" i="1"/>
  <c r="H8" i="1"/>
  <c r="D8" i="1"/>
  <c r="C8" i="1"/>
  <c r="G8" i="1" s="1"/>
  <c r="D7" i="1"/>
  <c r="C7" i="1"/>
  <c r="H7" i="1" s="1"/>
  <c r="D6" i="1"/>
  <c r="C6" i="1"/>
  <c r="H6" i="1" s="1"/>
  <c r="D5" i="1"/>
  <c r="G5" i="1" s="1"/>
  <c r="C5" i="1"/>
  <c r="H5" i="1" s="1"/>
  <c r="G1431" i="1" l="1"/>
  <c r="G1428" i="1"/>
  <c r="C1376" i="1"/>
  <c r="G1376" i="1" s="1"/>
  <c r="H1375" i="1"/>
  <c r="H1358" i="1"/>
  <c r="G1353" i="1"/>
  <c r="G1344" i="1"/>
  <c r="C1333" i="1"/>
  <c r="H1333" i="1" s="1"/>
  <c r="G1333" i="1"/>
  <c r="H1218" i="1"/>
  <c r="D1216" i="1"/>
  <c r="H1216" i="1" s="1"/>
  <c r="H1165" i="1"/>
  <c r="G1052" i="1"/>
  <c r="G1436" i="1"/>
  <c r="H1436" i="1"/>
  <c r="C1453" i="1"/>
  <c r="H1453" i="1" s="1"/>
  <c r="G1369" i="1"/>
  <c r="G1370" i="1"/>
  <c r="F54" i="6"/>
  <c r="H1431" i="1"/>
  <c r="H1429" i="1"/>
  <c r="H1428" i="1"/>
  <c r="H1427" i="1"/>
  <c r="H1417" i="1"/>
  <c r="F118" i="6"/>
  <c r="G1414" i="1"/>
  <c r="G1403" i="1"/>
  <c r="H1402" i="1"/>
  <c r="F107" i="6"/>
  <c r="H1401" i="1"/>
  <c r="H1398" i="1"/>
  <c r="H1393" i="1"/>
  <c r="H1395" i="1"/>
  <c r="G1382" i="1"/>
  <c r="G1377" i="1"/>
  <c r="G1375" i="1"/>
  <c r="G1371" i="1"/>
  <c r="F75" i="6"/>
  <c r="G1355" i="1"/>
  <c r="G1359" i="1"/>
  <c r="F61" i="6"/>
  <c r="H1344" i="1"/>
  <c r="F50" i="6"/>
  <c r="H1337" i="1"/>
  <c r="H1342" i="1"/>
  <c r="F43" i="6"/>
  <c r="H1334" i="1"/>
  <c r="H1332" i="1"/>
  <c r="H1330" i="1"/>
  <c r="G1322" i="1"/>
  <c r="F22" i="6"/>
  <c r="D1299" i="1"/>
  <c r="G1308" i="1"/>
  <c r="G1307" i="1"/>
  <c r="F13" i="6"/>
  <c r="G1302" i="1"/>
  <c r="G1301" i="1"/>
  <c r="E283" i="9"/>
  <c r="B283" i="9" s="1"/>
  <c r="H412" i="1"/>
  <c r="G631" i="1"/>
  <c r="G1278" i="1"/>
  <c r="G1273" i="1"/>
  <c r="G1275" i="1"/>
  <c r="G1249" i="1"/>
  <c r="G1247" i="1"/>
  <c r="G1245" i="1"/>
  <c r="G1242" i="1"/>
  <c r="E288" i="9"/>
  <c r="B288" i="9" s="1"/>
  <c r="G1241" i="1"/>
  <c r="H1155" i="1"/>
  <c r="E238" i="5"/>
  <c r="D1215" i="1" s="1"/>
  <c r="H1160" i="1"/>
  <c r="H1159" i="1"/>
  <c r="H1054" i="1"/>
  <c r="G1051" i="1"/>
  <c r="G1030" i="1"/>
  <c r="H1030" i="1"/>
  <c r="H1015" i="1"/>
  <c r="H1013" i="1"/>
  <c r="G1163" i="1"/>
  <c r="H1229" i="1"/>
  <c r="E280" i="9"/>
  <c r="B280" i="9" s="1"/>
  <c r="H1227" i="1"/>
  <c r="H1226" i="1"/>
  <c r="D1223" i="1"/>
  <c r="H1233" i="1"/>
  <c r="H1232" i="1"/>
  <c r="H1234" i="1"/>
  <c r="H1224" i="1"/>
  <c r="H1223" i="1"/>
  <c r="F246" i="5"/>
  <c r="E237" i="5"/>
  <c r="H1219" i="1"/>
  <c r="H1221" i="1"/>
  <c r="H1217" i="1"/>
  <c r="G1184" i="1"/>
  <c r="F207" i="5"/>
  <c r="H1163" i="1"/>
  <c r="D1154" i="1"/>
  <c r="H1157" i="1"/>
  <c r="H1156" i="1"/>
  <c r="G1138" i="1"/>
  <c r="E643" i="4"/>
  <c r="D637" i="1" s="1"/>
  <c r="G1148" i="1"/>
  <c r="G1149" i="1"/>
  <c r="F170" i="5"/>
  <c r="G1144" i="1"/>
  <c r="F164" i="5"/>
  <c r="G1141" i="1"/>
  <c r="F146" i="5"/>
  <c r="G1112" i="1"/>
  <c r="F134" i="5"/>
  <c r="G1113" i="1"/>
  <c r="G1116" i="1"/>
  <c r="G1056" i="1"/>
  <c r="G1064" i="1"/>
  <c r="F78" i="5"/>
  <c r="G1061" i="1"/>
  <c r="F70" i="5"/>
  <c r="H1028" i="1"/>
  <c r="H1039" i="1"/>
  <c r="H1035" i="1"/>
  <c r="F56" i="5"/>
  <c r="G1033" i="1"/>
  <c r="G1032" i="1"/>
  <c r="H1027" i="1"/>
  <c r="G1023" i="1"/>
  <c r="H1023" i="1"/>
  <c r="H1026" i="1"/>
  <c r="F45" i="5"/>
  <c r="F35" i="5"/>
  <c r="G1004" i="1"/>
  <c r="G1003" i="1"/>
  <c r="G999" i="1"/>
  <c r="F19" i="5"/>
  <c r="G998" i="1"/>
  <c r="G995" i="1"/>
  <c r="G994" i="1"/>
  <c r="F13" i="5"/>
  <c r="G993" i="1"/>
  <c r="G1266" i="1"/>
  <c r="G1264" i="1"/>
  <c r="G1263" i="1"/>
  <c r="G1580" i="1"/>
  <c r="D43" i="8"/>
  <c r="G1524" i="1"/>
  <c r="D24" i="8"/>
  <c r="C1499" i="1" s="1"/>
  <c r="H1499" i="1" s="1"/>
  <c r="G1510" i="1"/>
  <c r="G1508" i="1"/>
  <c r="C1501" i="1"/>
  <c r="H1501" i="1" s="1"/>
  <c r="H1505" i="1"/>
  <c r="G1502" i="1"/>
  <c r="G1484" i="1"/>
  <c r="H1497" i="1"/>
  <c r="G1492" i="1"/>
  <c r="G1491" i="1"/>
  <c r="H1489" i="1"/>
  <c r="D6" i="8"/>
  <c r="C1481" i="1" s="1"/>
  <c r="G1481" i="1" s="1"/>
  <c r="G1483" i="1"/>
  <c r="E26" i="9"/>
  <c r="B26" i="9" s="1"/>
  <c r="H288" i="1"/>
  <c r="F417" i="4"/>
  <c r="D411" i="1"/>
  <c r="H411" i="1" s="1"/>
  <c r="E273" i="9"/>
  <c r="B273" i="9" s="1"/>
  <c r="H647" i="1"/>
  <c r="G648" i="1"/>
  <c r="H650" i="1"/>
  <c r="H644" i="1"/>
  <c r="H643" i="1"/>
  <c r="H645" i="1"/>
  <c r="F652" i="4"/>
  <c r="G752" i="1"/>
  <c r="G961" i="1"/>
  <c r="G821" i="1"/>
  <c r="G812" i="1"/>
  <c r="E67" i="9"/>
  <c r="B67" i="9" s="1"/>
  <c r="G756" i="1"/>
  <c r="E58" i="9"/>
  <c r="B58" i="9" s="1"/>
  <c r="H735" i="1"/>
  <c r="E46" i="9"/>
  <c r="B46" i="9" s="1"/>
  <c r="G716" i="1"/>
  <c r="G715" i="1"/>
  <c r="G714" i="1"/>
  <c r="E42" i="9"/>
  <c r="F218" i="9"/>
  <c r="B218" i="9" s="1"/>
  <c r="E39" i="9"/>
  <c r="B39" i="9" s="1"/>
  <c r="H655" i="1"/>
  <c r="H653" i="1"/>
  <c r="G611" i="1"/>
  <c r="H611" i="1"/>
  <c r="E143" i="9"/>
  <c r="B143" i="9" s="1"/>
  <c r="G397" i="1"/>
  <c r="G401" i="1"/>
  <c r="G399" i="1"/>
  <c r="F402" i="4"/>
  <c r="G398" i="1"/>
  <c r="F383" i="4"/>
  <c r="H366" i="1"/>
  <c r="F369" i="4"/>
  <c r="E71" i="9"/>
  <c r="B71" i="9" s="1"/>
  <c r="F279" i="4"/>
  <c r="H262" i="1"/>
  <c r="F264" i="4"/>
  <c r="E69" i="9"/>
  <c r="B69" i="9" s="1"/>
  <c r="F259" i="4"/>
  <c r="E225" i="9"/>
  <c r="B225" i="9" s="1"/>
  <c r="F236" i="4"/>
  <c r="F231" i="4"/>
  <c r="E57" i="9"/>
  <c r="B57" i="9" s="1"/>
  <c r="F215" i="4"/>
  <c r="F210" i="4"/>
  <c r="F202" i="4"/>
  <c r="E53" i="9"/>
  <c r="B53" i="9" s="1"/>
  <c r="H184" i="1"/>
  <c r="G190" i="1"/>
  <c r="F188" i="4"/>
  <c r="G189" i="1"/>
  <c r="E45" i="9"/>
  <c r="B45" i="9" s="1"/>
  <c r="F221" i="9"/>
  <c r="H182" i="1"/>
  <c r="B220" i="9"/>
  <c r="F220" i="9"/>
  <c r="E43" i="9"/>
  <c r="B43" i="9" s="1"/>
  <c r="F219" i="9"/>
  <c r="B219" i="9" s="1"/>
  <c r="E41" i="9"/>
  <c r="B41" i="9" s="1"/>
  <c r="H176" i="1"/>
  <c r="H165" i="1"/>
  <c r="F169" i="4"/>
  <c r="F164" i="4"/>
  <c r="H154" i="1"/>
  <c r="F217" i="9"/>
  <c r="B217" i="9" s="1"/>
  <c r="H29" i="1"/>
  <c r="G25" i="1"/>
  <c r="H311" i="1"/>
  <c r="G120" i="1"/>
  <c r="F124" i="4"/>
  <c r="F120" i="4"/>
  <c r="F216" i="9"/>
  <c r="B216" i="9" s="1"/>
  <c r="F112" i="4"/>
  <c r="F107" i="4"/>
  <c r="H103" i="1"/>
  <c r="H107" i="1"/>
  <c r="H93" i="1"/>
  <c r="F91" i="4"/>
  <c r="F83" i="4"/>
  <c r="E34" i="9"/>
  <c r="B34" i="9" s="1"/>
  <c r="H65" i="1"/>
  <c r="F68" i="4"/>
  <c r="E27" i="9"/>
  <c r="G55" i="1"/>
  <c r="H57" i="1"/>
  <c r="E25" i="9"/>
  <c r="B25" i="9" s="1"/>
  <c r="G27" i="1"/>
  <c r="F29" i="4"/>
  <c r="H19" i="1"/>
  <c r="G9" i="1"/>
  <c r="F8" i="4"/>
  <c r="G1432" i="1"/>
  <c r="G1427" i="1"/>
  <c r="G1424" i="1"/>
  <c r="G1416" i="1"/>
  <c r="G1407" i="1"/>
  <c r="G1406" i="1"/>
  <c r="G1405" i="1"/>
  <c r="G1401" i="1"/>
  <c r="G1402" i="1"/>
  <c r="G1398" i="1"/>
  <c r="H1382" i="1"/>
  <c r="H1377" i="1"/>
  <c r="H1372" i="1"/>
  <c r="H1369" i="1"/>
  <c r="H1368" i="1"/>
  <c r="H1355" i="1"/>
  <c r="H1359" i="1"/>
  <c r="H1348" i="1"/>
  <c r="G1337" i="1"/>
  <c r="G1332" i="1"/>
  <c r="H1322" i="1"/>
  <c r="H1318" i="1"/>
  <c r="H1307" i="1"/>
  <c r="H1310" i="1"/>
  <c r="D5" i="6"/>
  <c r="C1299" i="1" s="1"/>
  <c r="H1299" i="1" s="1"/>
  <c r="H1302" i="1"/>
  <c r="C1300" i="1"/>
  <c r="F6" i="6"/>
  <c r="H1264" i="1"/>
  <c r="H1245" i="1"/>
  <c r="H1244" i="1"/>
  <c r="H1241" i="1"/>
  <c r="H1237" i="1"/>
  <c r="D258" i="5"/>
  <c r="G1232" i="1"/>
  <c r="D245" i="5"/>
  <c r="G1226" i="1"/>
  <c r="G1224" i="1"/>
  <c r="G1223" i="1"/>
  <c r="D238" i="5"/>
  <c r="G1219" i="1"/>
  <c r="G1217" i="1"/>
  <c r="G1194" i="1"/>
  <c r="C1183" i="1"/>
  <c r="H1184" i="1"/>
  <c r="H1189" i="1"/>
  <c r="F206" i="5"/>
  <c r="G1166" i="1"/>
  <c r="G1165" i="1"/>
  <c r="G1164" i="1"/>
  <c r="G1161" i="1"/>
  <c r="G1157" i="1"/>
  <c r="G1156" i="1"/>
  <c r="H1147" i="1"/>
  <c r="C1124" i="1"/>
  <c r="G1124" i="1" s="1"/>
  <c r="H1119" i="1"/>
  <c r="F135" i="5"/>
  <c r="H1064" i="1"/>
  <c r="H1056" i="1"/>
  <c r="G1054" i="1"/>
  <c r="D69" i="5"/>
  <c r="C1034" i="1"/>
  <c r="G1017" i="1"/>
  <c r="G1014" i="1"/>
  <c r="D12" i="5"/>
  <c r="F29" i="5"/>
  <c r="H1004" i="1"/>
  <c r="G997" i="1"/>
  <c r="H1000" i="1"/>
  <c r="H999" i="1"/>
  <c r="H878" i="1"/>
  <c r="H827" i="1"/>
  <c r="H821" i="1"/>
  <c r="H820" i="1"/>
  <c r="H817" i="1"/>
  <c r="H816" i="1"/>
  <c r="H814" i="1"/>
  <c r="H812" i="1"/>
  <c r="H810" i="1"/>
  <c r="H766" i="1"/>
  <c r="H756" i="1"/>
  <c r="H753" i="1"/>
  <c r="H719" i="1"/>
  <c r="H716" i="1"/>
  <c r="H715" i="1"/>
  <c r="H714" i="1"/>
  <c r="H713" i="1"/>
  <c r="H711" i="1"/>
  <c r="G687" i="1"/>
  <c r="G647" i="1"/>
  <c r="E274" i="9"/>
  <c r="B274" i="9" s="1"/>
  <c r="G644" i="1"/>
  <c r="G643" i="1"/>
  <c r="G642" i="1"/>
  <c r="G645" i="1"/>
  <c r="G489" i="1"/>
  <c r="G411" i="1"/>
  <c r="H401" i="1"/>
  <c r="H397" i="1"/>
  <c r="H386" i="1"/>
  <c r="H378" i="1"/>
  <c r="H379" i="1"/>
  <c r="G371" i="1"/>
  <c r="G370" i="1"/>
  <c r="G369" i="1"/>
  <c r="G367" i="1"/>
  <c r="G322" i="1"/>
  <c r="G412" i="1"/>
  <c r="H264" i="1"/>
  <c r="G262" i="1"/>
  <c r="G261" i="1"/>
  <c r="D263" i="4"/>
  <c r="E68" i="9"/>
  <c r="B68" i="9" s="1"/>
  <c r="D252" i="4"/>
  <c r="H190" i="1"/>
  <c r="H189" i="1"/>
  <c r="H188" i="1"/>
  <c r="H187" i="1"/>
  <c r="H186" i="1"/>
  <c r="G184" i="1"/>
  <c r="B221" i="9"/>
  <c r="G185" i="1"/>
  <c r="G183" i="1"/>
  <c r="E44" i="9"/>
  <c r="B44" i="9" s="1"/>
  <c r="G181" i="1"/>
  <c r="G178" i="1"/>
  <c r="G173" i="1"/>
  <c r="E40" i="9"/>
  <c r="B40" i="9" s="1"/>
  <c r="G157" i="1"/>
  <c r="G155" i="1"/>
  <c r="G156" i="1"/>
  <c r="G150" i="1"/>
  <c r="H120" i="1"/>
  <c r="F125" i="4"/>
  <c r="H116" i="1"/>
  <c r="G117" i="1"/>
  <c r="G113" i="1"/>
  <c r="G111" i="1"/>
  <c r="C108" i="1"/>
  <c r="D106" i="4"/>
  <c r="C87" i="1"/>
  <c r="H87" i="1" s="1"/>
  <c r="D82" i="4"/>
  <c r="E29" i="9"/>
  <c r="B29" i="9" s="1"/>
  <c r="G57" i="1"/>
  <c r="H55" i="1"/>
  <c r="H25" i="1"/>
  <c r="E24" i="9"/>
  <c r="F214" i="9"/>
  <c r="B214" i="9" s="1"/>
  <c r="G19" i="1"/>
  <c r="G23" i="1"/>
  <c r="C4" i="1"/>
  <c r="G10" i="1"/>
  <c r="G7" i="1"/>
  <c r="G6" i="1"/>
  <c r="G416" i="1"/>
  <c r="H506" i="1"/>
  <c r="G506" i="1"/>
  <c r="G1320" i="1"/>
  <c r="H1320" i="1"/>
  <c r="G1468" i="1"/>
  <c r="I1468" i="1" s="1"/>
  <c r="H1468" i="1"/>
  <c r="J1468" i="1"/>
  <c r="G103" i="1"/>
  <c r="G105" i="1"/>
  <c r="G107" i="1"/>
  <c r="G126" i="1"/>
  <c r="G137" i="1"/>
  <c r="G139" i="1"/>
  <c r="G141" i="1"/>
  <c r="G144" i="1"/>
  <c r="G146" i="1"/>
  <c r="G162" i="1"/>
  <c r="G164" i="1"/>
  <c r="G166" i="1"/>
  <c r="G169" i="1"/>
  <c r="G207" i="1"/>
  <c r="G209" i="1"/>
  <c r="G210" i="1"/>
  <c r="G212" i="1"/>
  <c r="G213" i="1"/>
  <c r="G214" i="1"/>
  <c r="G215" i="1"/>
  <c r="G216" i="1"/>
  <c r="G217" i="1"/>
  <c r="G218" i="1"/>
  <c r="G219" i="1"/>
  <c r="G232" i="1"/>
  <c r="G233" i="1"/>
  <c r="G234" i="1"/>
  <c r="G235" i="1"/>
  <c r="G255" i="1"/>
  <c r="G256" i="1"/>
  <c r="G257" i="1"/>
  <c r="G258" i="1"/>
  <c r="G283" i="1"/>
  <c r="G288" i="1"/>
  <c r="G289" i="1"/>
  <c r="G290" i="1"/>
  <c r="G291" i="1"/>
  <c r="G292" i="1"/>
  <c r="G308" i="1"/>
  <c r="G309" i="1"/>
  <c r="G310" i="1"/>
  <c r="G311" i="1"/>
  <c r="G339" i="1"/>
  <c r="G340" i="1"/>
  <c r="G341" i="1"/>
  <c r="G342" i="1"/>
  <c r="G359" i="1"/>
  <c r="G360" i="1"/>
  <c r="G361" i="1"/>
  <c r="G362" i="1"/>
  <c r="G363" i="1"/>
  <c r="H395" i="1"/>
  <c r="H399" i="1"/>
  <c r="G425" i="1"/>
  <c r="G426" i="1"/>
  <c r="G427" i="1"/>
  <c r="G428" i="1"/>
  <c r="G429" i="1"/>
  <c r="G430" i="1"/>
  <c r="G431" i="1"/>
  <c r="G432" i="1"/>
  <c r="G433" i="1"/>
  <c r="G434" i="1"/>
  <c r="G435" i="1"/>
  <c r="H439" i="1"/>
  <c r="H443" i="1"/>
  <c r="H447" i="1"/>
  <c r="H451" i="1"/>
  <c r="H472" i="1"/>
  <c r="H476" i="1"/>
  <c r="G479" i="1"/>
  <c r="G483" i="1"/>
  <c r="G487" i="1"/>
  <c r="G491" i="1"/>
  <c r="G495" i="1"/>
  <c r="G499" i="1"/>
  <c r="G503" i="1"/>
  <c r="H519" i="1"/>
  <c r="H546" i="1"/>
  <c r="H550" i="1"/>
  <c r="H554" i="1"/>
  <c r="H558" i="1"/>
  <c r="H575" i="1"/>
  <c r="H579" i="1"/>
  <c r="H583" i="1"/>
  <c r="H586" i="1"/>
  <c r="G586" i="1"/>
  <c r="H623" i="1"/>
  <c r="H627" i="1"/>
  <c r="G627" i="1"/>
  <c r="H987" i="1"/>
  <c r="G987" i="1"/>
  <c r="H989" i="1"/>
  <c r="G989" i="1"/>
  <c r="H998" i="1"/>
  <c r="H1002" i="1"/>
  <c r="H1006" i="1"/>
  <c r="H1009" i="1"/>
  <c r="G1009" i="1"/>
  <c r="H1011" i="1"/>
  <c r="G1011" i="1"/>
  <c r="H1059" i="1"/>
  <c r="H1063" i="1"/>
  <c r="H1097" i="1"/>
  <c r="H1101" i="1"/>
  <c r="H1105" i="1"/>
  <c r="H1109" i="1"/>
  <c r="H1113" i="1"/>
  <c r="H1117" i="1"/>
  <c r="H1121" i="1"/>
  <c r="H1125" i="1"/>
  <c r="H1129" i="1"/>
  <c r="H1133" i="1"/>
  <c r="H1137" i="1"/>
  <c r="H1141" i="1"/>
  <c r="H1145" i="1"/>
  <c r="H1149" i="1"/>
  <c r="H1213" i="1"/>
  <c r="G1213" i="1"/>
  <c r="H1331" i="1"/>
  <c r="G1331" i="1"/>
  <c r="H1339" i="1"/>
  <c r="G1339" i="1"/>
  <c r="H1347" i="1"/>
  <c r="G1347" i="1"/>
  <c r="H1409" i="1"/>
  <c r="G1409" i="1"/>
  <c r="H1411" i="1"/>
  <c r="G1411" i="1"/>
  <c r="G1415" i="1"/>
  <c r="H1415" i="1"/>
  <c r="H1422" i="1"/>
  <c r="G1422" i="1"/>
  <c r="H1426" i="1"/>
  <c r="G1426" i="1"/>
  <c r="H1471" i="1"/>
  <c r="G1471" i="1"/>
  <c r="J1471" i="1"/>
  <c r="H1527" i="1"/>
  <c r="G1527" i="1"/>
  <c r="H1543" i="1"/>
  <c r="G1543" i="1"/>
  <c r="H1559" i="1"/>
  <c r="G1559" i="1"/>
  <c r="H1575" i="1"/>
  <c r="G1575" i="1"/>
  <c r="G1328" i="1"/>
  <c r="H1328" i="1"/>
  <c r="H1387" i="1"/>
  <c r="G1387" i="1"/>
  <c r="G64" i="1"/>
  <c r="G65" i="1"/>
  <c r="G66" i="1"/>
  <c r="G104" i="1"/>
  <c r="G106" i="1"/>
  <c r="G124" i="1"/>
  <c r="G125" i="1"/>
  <c r="G127" i="1"/>
  <c r="G128" i="1"/>
  <c r="G138" i="1"/>
  <c r="G140" i="1"/>
  <c r="G142" i="1"/>
  <c r="G143" i="1"/>
  <c r="G145" i="1"/>
  <c r="G161" i="1"/>
  <c r="G163" i="1"/>
  <c r="G165" i="1"/>
  <c r="G167" i="1"/>
  <c r="G168" i="1"/>
  <c r="G170" i="1"/>
  <c r="G171" i="1"/>
  <c r="G172" i="1"/>
  <c r="G206" i="1"/>
  <c r="G208" i="1"/>
  <c r="G211" i="1"/>
  <c r="G41" i="1"/>
  <c r="G42" i="1"/>
  <c r="G43" i="1"/>
  <c r="G44" i="1"/>
  <c r="G45" i="1"/>
  <c r="G59" i="1"/>
  <c r="G60" i="1"/>
  <c r="G61" i="1"/>
  <c r="G62" i="1"/>
  <c r="G63" i="1"/>
  <c r="G80" i="1"/>
  <c r="G81" i="1"/>
  <c r="G82" i="1"/>
  <c r="G83" i="1"/>
  <c r="G84" i="1"/>
  <c r="G85" i="1"/>
  <c r="G86" i="1"/>
  <c r="G87" i="1"/>
  <c r="G88" i="1"/>
  <c r="G89" i="1"/>
  <c r="G90" i="1"/>
  <c r="G91" i="1"/>
  <c r="G92" i="1"/>
  <c r="G93" i="1"/>
  <c r="G94" i="1"/>
  <c r="G95" i="1"/>
  <c r="G96" i="1"/>
  <c r="G97" i="1"/>
  <c r="G98" i="1"/>
  <c r="G99" i="1"/>
  <c r="G100" i="1"/>
  <c r="G101" i="1"/>
  <c r="G121" i="1"/>
  <c r="G122" i="1"/>
  <c r="G123" i="1"/>
  <c r="G199" i="1"/>
  <c r="G200" i="1"/>
  <c r="G201" i="1"/>
  <c r="G202" i="1"/>
  <c r="G203" i="1"/>
  <c r="G204" i="1"/>
  <c r="G205" i="1"/>
  <c r="G225" i="1"/>
  <c r="G226" i="1"/>
  <c r="G227" i="1"/>
  <c r="G228" i="1"/>
  <c r="G229" i="1"/>
  <c r="G230" i="1"/>
  <c r="G231" i="1"/>
  <c r="G250" i="1"/>
  <c r="G251" i="1"/>
  <c r="G252" i="1"/>
  <c r="G253" i="1"/>
  <c r="G254" i="1"/>
  <c r="G265" i="1"/>
  <c r="G266" i="1"/>
  <c r="G267" i="1"/>
  <c r="G268" i="1"/>
  <c r="G269" i="1"/>
  <c r="G270" i="1"/>
  <c r="G271" i="1"/>
  <c r="G272" i="1"/>
  <c r="G273" i="1"/>
  <c r="G274" i="1"/>
  <c r="G275" i="1"/>
  <c r="G276" i="1"/>
  <c r="G277" i="1"/>
  <c r="G278" i="1"/>
  <c r="G279" i="1"/>
  <c r="G280" i="1"/>
  <c r="G281" i="1"/>
  <c r="G282" i="1"/>
  <c r="G335" i="1"/>
  <c r="G336" i="1"/>
  <c r="G337" i="1"/>
  <c r="G338" i="1"/>
  <c r="G347" i="1"/>
  <c r="G348" i="1"/>
  <c r="G349" i="1"/>
  <c r="G350" i="1"/>
  <c r="G351" i="1"/>
  <c r="G352" i="1"/>
  <c r="G353" i="1"/>
  <c r="G354" i="1"/>
  <c r="G355" i="1"/>
  <c r="G356" i="1"/>
  <c r="G357" i="1"/>
  <c r="G387" i="1"/>
  <c r="H394" i="1"/>
  <c r="H398" i="1"/>
  <c r="H438" i="1"/>
  <c r="H442" i="1"/>
  <c r="H446" i="1"/>
  <c r="H450" i="1"/>
  <c r="G467" i="1"/>
  <c r="G468" i="1"/>
  <c r="G469" i="1"/>
  <c r="G470" i="1"/>
  <c r="G471" i="1"/>
  <c r="H475" i="1"/>
  <c r="G482" i="1"/>
  <c r="G486" i="1"/>
  <c r="G490" i="1"/>
  <c r="G494" i="1"/>
  <c r="G498" i="1"/>
  <c r="G502" i="1"/>
  <c r="H507" i="1"/>
  <c r="G507" i="1"/>
  <c r="H518" i="1"/>
  <c r="H545" i="1"/>
  <c r="H549" i="1"/>
  <c r="H553" i="1"/>
  <c r="H557" i="1"/>
  <c r="H578" i="1"/>
  <c r="H582" i="1"/>
  <c r="H584" i="1"/>
  <c r="G584" i="1"/>
  <c r="H622" i="1"/>
  <c r="H1001" i="1"/>
  <c r="H1005" i="1"/>
  <c r="H1007" i="1"/>
  <c r="G1007" i="1"/>
  <c r="G1013" i="1"/>
  <c r="H1042" i="1"/>
  <c r="H1058" i="1"/>
  <c r="H1062" i="1"/>
  <c r="H1066" i="1"/>
  <c r="H1100" i="1"/>
  <c r="H1104" i="1"/>
  <c r="H1108" i="1"/>
  <c r="H1112" i="1"/>
  <c r="H1116" i="1"/>
  <c r="H1120" i="1"/>
  <c r="H1128" i="1"/>
  <c r="H1132" i="1"/>
  <c r="H1136" i="1"/>
  <c r="H1140" i="1"/>
  <c r="H1144" i="1"/>
  <c r="H1148" i="1"/>
  <c r="H1205" i="1"/>
  <c r="H1209" i="1"/>
  <c r="H1211" i="1"/>
  <c r="G1211" i="1"/>
  <c r="G1316" i="1"/>
  <c r="H1316" i="1"/>
  <c r="G1324" i="1"/>
  <c r="H1324" i="1"/>
  <c r="H508" i="1"/>
  <c r="G508" i="1"/>
  <c r="H626" i="1"/>
  <c r="G626" i="1"/>
  <c r="H585" i="1"/>
  <c r="G585" i="1"/>
  <c r="H628" i="1"/>
  <c r="G628" i="1"/>
  <c r="H986" i="1"/>
  <c r="G986" i="1"/>
  <c r="H988" i="1"/>
  <c r="G988" i="1"/>
  <c r="H1008" i="1"/>
  <c r="G1008" i="1"/>
  <c r="H1010" i="1"/>
  <c r="G1010" i="1"/>
  <c r="H1012" i="1"/>
  <c r="G1012" i="1"/>
  <c r="H1045" i="1"/>
  <c r="H1204" i="1"/>
  <c r="H1208" i="1"/>
  <c r="H1212" i="1"/>
  <c r="G1212" i="1"/>
  <c r="H1335" i="1"/>
  <c r="G1335" i="1"/>
  <c r="H1343" i="1"/>
  <c r="G1343" i="1"/>
  <c r="G1380" i="1"/>
  <c r="H1380" i="1"/>
  <c r="H1410" i="1"/>
  <c r="G1410" i="1"/>
  <c r="H1418" i="1"/>
  <c r="G1418" i="1"/>
  <c r="H1430" i="1"/>
  <c r="G1430" i="1"/>
  <c r="H1442" i="1"/>
  <c r="G1442" i="1"/>
  <c r="J1442" i="1"/>
  <c r="H1482" i="1"/>
  <c r="G1482" i="1"/>
  <c r="H1490" i="1"/>
  <c r="G1490" i="1"/>
  <c r="H1498" i="1"/>
  <c r="G1498" i="1"/>
  <c r="H1506" i="1"/>
  <c r="G1506" i="1"/>
  <c r="H1514" i="1"/>
  <c r="G1514" i="1"/>
  <c r="H1535" i="1"/>
  <c r="G1535" i="1"/>
  <c r="H1551" i="1"/>
  <c r="G1551" i="1"/>
  <c r="H1567" i="1"/>
  <c r="G1567" i="1"/>
  <c r="E7" i="4"/>
  <c r="D4" i="1"/>
  <c r="G4" i="1" s="1"/>
  <c r="D160" i="1"/>
  <c r="H160" i="1" s="1"/>
  <c r="E163" i="4"/>
  <c r="D159" i="1" s="1"/>
  <c r="F177" i="4"/>
  <c r="D163" i="4"/>
  <c r="D221" i="1"/>
  <c r="E224" i="4"/>
  <c r="D220" i="1" s="1"/>
  <c r="F228" i="4"/>
  <c r="D224" i="4"/>
  <c r="D307" i="1"/>
  <c r="G307" i="1" s="1"/>
  <c r="E311" i="4"/>
  <c r="F543" i="4"/>
  <c r="D529" i="4"/>
  <c r="E12" i="5"/>
  <c r="D991" i="1"/>
  <c r="G291" i="9"/>
  <c r="E291" i="9" s="1"/>
  <c r="B291" i="9" s="1"/>
  <c r="F190" i="5"/>
  <c r="D114" i="6"/>
  <c r="F115" i="6"/>
  <c r="H1433" i="1"/>
  <c r="G1433" i="1"/>
  <c r="J1441" i="1"/>
  <c r="H1441" i="1"/>
  <c r="G1441" i="1"/>
  <c r="I1441" i="1" s="1"/>
  <c r="G1449" i="1"/>
  <c r="H1449" i="1"/>
  <c r="J1452" i="1"/>
  <c r="H1452" i="1"/>
  <c r="J1456" i="1"/>
  <c r="H1456" i="1"/>
  <c r="G1461" i="1"/>
  <c r="H1461" i="1"/>
  <c r="G1464" i="1"/>
  <c r="H1464" i="1"/>
  <c r="H1476" i="1"/>
  <c r="G1476" i="1"/>
  <c r="I1476" i="1" s="1"/>
  <c r="H1519" i="1"/>
  <c r="G1519" i="1"/>
  <c r="E139" i="4"/>
  <c r="D135" i="1" s="1"/>
  <c r="H135" i="1" s="1"/>
  <c r="D136" i="1"/>
  <c r="G136" i="1" s="1"/>
  <c r="D299" i="4"/>
  <c r="F300" i="4"/>
  <c r="E529" i="4"/>
  <c r="D524" i="1"/>
  <c r="F8" i="5"/>
  <c r="H286" i="9"/>
  <c r="E286" i="9" s="1"/>
  <c r="B286" i="9" s="1"/>
  <c r="E87" i="5"/>
  <c r="D1065" i="1" s="1"/>
  <c r="H1065" i="1" s="1"/>
  <c r="D1066" i="1"/>
  <c r="G1066" i="1" s="1"/>
  <c r="D177" i="5"/>
  <c r="F180" i="5"/>
  <c r="H1376" i="1"/>
  <c r="I1443" i="1"/>
  <c r="G1452" i="1"/>
  <c r="G1456" i="1"/>
  <c r="I1456" i="1" s="1"/>
  <c r="H1467" i="1"/>
  <c r="G1467" i="1"/>
  <c r="I1467" i="1" s="1"/>
  <c r="G1472" i="1"/>
  <c r="H1472" i="1"/>
  <c r="J1476" i="1"/>
  <c r="H1487" i="1"/>
  <c r="G1487" i="1"/>
  <c r="H1495" i="1"/>
  <c r="G1495" i="1"/>
  <c r="H1503" i="1"/>
  <c r="G1503" i="1"/>
  <c r="H1511" i="1"/>
  <c r="G1511" i="1"/>
  <c r="H1525" i="1"/>
  <c r="H1533" i="1"/>
  <c r="H1541" i="1"/>
  <c r="H1549" i="1"/>
  <c r="H1557" i="1"/>
  <c r="H1565" i="1"/>
  <c r="H1573" i="1"/>
  <c r="H1579" i="1"/>
  <c r="G1579" i="1"/>
  <c r="D7" i="4"/>
  <c r="D44" i="4"/>
  <c r="F45" i="4"/>
  <c r="E133" i="4"/>
  <c r="D129" i="1" s="1"/>
  <c r="G129" i="1" s="1"/>
  <c r="D130" i="1"/>
  <c r="D249" i="1"/>
  <c r="H249" i="1" s="1"/>
  <c r="E252" i="4"/>
  <c r="D248" i="1" s="1"/>
  <c r="E263" i="4"/>
  <c r="D259" i="1" s="1"/>
  <c r="D260" i="1"/>
  <c r="D351" i="4"/>
  <c r="F352" i="4"/>
  <c r="F463" i="4"/>
  <c r="D459" i="4"/>
  <c r="G1299" i="1"/>
  <c r="H1315" i="1"/>
  <c r="H1319" i="1"/>
  <c r="H1323" i="1"/>
  <c r="H1327" i="1"/>
  <c r="G1330" i="1"/>
  <c r="G1334" i="1"/>
  <c r="G1338" i="1"/>
  <c r="G1342" i="1"/>
  <c r="G1346" i="1"/>
  <c r="H1379" i="1"/>
  <c r="G1386" i="1"/>
  <c r="H1414" i="1"/>
  <c r="G1417" i="1"/>
  <c r="G1421" i="1"/>
  <c r="G1425" i="1"/>
  <c r="G1429" i="1"/>
  <c r="H1434" i="1"/>
  <c r="G1434" i="1"/>
  <c r="H1445" i="1"/>
  <c r="G1445" i="1"/>
  <c r="I1446" i="1"/>
  <c r="J1448" i="1"/>
  <c r="H1448" i="1"/>
  <c r="I1448" i="1" s="1"/>
  <c r="J1449" i="1"/>
  <c r="G1457" i="1"/>
  <c r="H1457" i="1"/>
  <c r="I1458" i="1"/>
  <c r="J1460" i="1"/>
  <c r="H1460" i="1"/>
  <c r="I1460" i="1" s="1"/>
  <c r="H1463" i="1"/>
  <c r="G1463" i="1"/>
  <c r="I1465" i="1"/>
  <c r="H1475" i="1"/>
  <c r="G1475" i="1"/>
  <c r="G1477" i="1"/>
  <c r="H1477" i="1"/>
  <c r="G1485" i="1"/>
  <c r="H1485" i="1"/>
  <c r="G1493" i="1"/>
  <c r="H1493" i="1"/>
  <c r="G1509" i="1"/>
  <c r="H1509" i="1"/>
  <c r="H1522" i="1"/>
  <c r="G1522" i="1"/>
  <c r="G1577" i="1"/>
  <c r="H1577" i="1"/>
  <c r="D79" i="1"/>
  <c r="H79" i="1" s="1"/>
  <c r="E82" i="4"/>
  <c r="D78" i="1" s="1"/>
  <c r="F312" i="4"/>
  <c r="D311" i="4"/>
  <c r="F421" i="4"/>
  <c r="E459" i="4"/>
  <c r="D453" i="1" s="1"/>
  <c r="D454" i="1"/>
  <c r="G454" i="1" s="1"/>
  <c r="J1447" i="1"/>
  <c r="J1451" i="1"/>
  <c r="J1455" i="1"/>
  <c r="J1459" i="1"/>
  <c r="D148" i="1"/>
  <c r="E196" i="4"/>
  <c r="D192" i="1" s="1"/>
  <c r="D198" i="1"/>
  <c r="H198" i="1" s="1"/>
  <c r="D644" i="4"/>
  <c r="D643" i="4"/>
  <c r="E421" i="4"/>
  <c r="D416" i="1"/>
  <c r="H416" i="1" s="1"/>
  <c r="D580" i="4"/>
  <c r="F581" i="4"/>
  <c r="G287" i="9"/>
  <c r="E287" i="9" s="1"/>
  <c r="B287" i="9" s="1"/>
  <c r="F149" i="5"/>
  <c r="H1440" i="1"/>
  <c r="I1440" i="1" s="1"/>
  <c r="J1440" i="1"/>
  <c r="H1444" i="1"/>
  <c r="I1444" i="1" s="1"/>
  <c r="J1444" i="1"/>
  <c r="G1454" i="1"/>
  <c r="G1462" i="1"/>
  <c r="I1462" i="1" s="1"/>
  <c r="J1462" i="1"/>
  <c r="G1466" i="1"/>
  <c r="I1466" i="1" s="1"/>
  <c r="J1466" i="1"/>
  <c r="G1474" i="1"/>
  <c r="I1474" i="1" s="1"/>
  <c r="J1474" i="1"/>
  <c r="G1479" i="1"/>
  <c r="I1479" i="1" s="1"/>
  <c r="J1479" i="1"/>
  <c r="G1526" i="1"/>
  <c r="H1529" i="1"/>
  <c r="G1534" i="1"/>
  <c r="H1537" i="1"/>
  <c r="G1542" i="1"/>
  <c r="H1545" i="1"/>
  <c r="G1550" i="1"/>
  <c r="H1553" i="1"/>
  <c r="G1558" i="1"/>
  <c r="H1561" i="1"/>
  <c r="G1566" i="1"/>
  <c r="H1569" i="1"/>
  <c r="G1574" i="1"/>
  <c r="D50" i="4"/>
  <c r="D196" i="4"/>
  <c r="F197" i="4"/>
  <c r="D363" i="4"/>
  <c r="E363" i="4"/>
  <c r="D364" i="1"/>
  <c r="G364" i="1" s="1"/>
  <c r="E396" i="4"/>
  <c r="D391" i="1" s="1"/>
  <c r="D392" i="1"/>
  <c r="H392" i="1" s="1"/>
  <c r="D472" i="4"/>
  <c r="D420" i="4" s="1"/>
  <c r="F473" i="4"/>
  <c r="E515" i="4"/>
  <c r="D509" i="1" s="1"/>
  <c r="G509" i="1" s="1"/>
  <c r="D510" i="1"/>
  <c r="E644" i="4"/>
  <c r="D638" i="1" s="1"/>
  <c r="D38" i="7"/>
  <c r="C1470" i="1"/>
  <c r="D42" i="8"/>
  <c r="G294" i="9" s="1"/>
  <c r="E294" i="9" s="1"/>
  <c r="I36" i="3"/>
  <c r="C1576" i="1"/>
  <c r="E21" i="9"/>
  <c r="B21" i="9" s="1"/>
  <c r="E567" i="4"/>
  <c r="D561" i="1" s="1"/>
  <c r="G561" i="1" s="1"/>
  <c r="E114" i="6"/>
  <c r="G297" i="9"/>
  <c r="E297" i="9" s="1"/>
  <c r="B24" i="9"/>
  <c r="B27" i="9"/>
  <c r="B42" i="9"/>
  <c r="D562" i="1"/>
  <c r="G562" i="1" s="1"/>
  <c r="D1047" i="1"/>
  <c r="D1048" i="1"/>
  <c r="D1236" i="1"/>
  <c r="D1412" i="1"/>
  <c r="H1412" i="1" s="1"/>
  <c r="H29" i="3"/>
  <c r="G20" i="9"/>
  <c r="H20" i="9"/>
  <c r="D484" i="4"/>
  <c r="E593" i="4"/>
  <c r="D587" i="1" s="1"/>
  <c r="G587" i="1" s="1"/>
  <c r="E625" i="4"/>
  <c r="D619" i="1" s="1"/>
  <c r="H619" i="1" s="1"/>
  <c r="F126" i="5"/>
  <c r="D118" i="5"/>
  <c r="D35" i="6"/>
  <c r="E89" i="6"/>
  <c r="D1383" i="1" s="1"/>
  <c r="G1383" i="1" s="1"/>
  <c r="F130" i="6"/>
  <c r="D129" i="6"/>
  <c r="M212" i="9"/>
  <c r="G277" i="9"/>
  <c r="E277" i="9" s="1"/>
  <c r="B277"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7" i="9"/>
  <c r="E187" i="9" s="1"/>
  <c r="B187" i="9" s="1"/>
  <c r="G184" i="9"/>
  <c r="E184" i="9" s="1"/>
  <c r="B184" i="9" s="1"/>
  <c r="G179" i="9"/>
  <c r="E179" i="9" s="1"/>
  <c r="B179" i="9" s="1"/>
  <c r="G176" i="9"/>
  <c r="E176" i="9" s="1"/>
  <c r="B176" i="9" s="1"/>
  <c r="G172" i="9"/>
  <c r="E172" i="9" s="1"/>
  <c r="B172" i="9" s="1"/>
  <c r="G168" i="9"/>
  <c r="E168" i="9" s="1"/>
  <c r="B168" i="9" s="1"/>
  <c r="I10" i="9"/>
  <c r="G278" i="9"/>
  <c r="E278" i="9" s="1"/>
  <c r="B278"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88" i="9"/>
  <c r="E188" i="9" s="1"/>
  <c r="B188" i="9" s="1"/>
  <c r="G183" i="9"/>
  <c r="E183" i="9" s="1"/>
  <c r="B183" i="9" s="1"/>
  <c r="G180" i="9"/>
  <c r="E180" i="9" s="1"/>
  <c r="B180" i="9" s="1"/>
  <c r="G174" i="9"/>
  <c r="E174" i="9" s="1"/>
  <c r="B174" i="9" s="1"/>
  <c r="G170" i="9"/>
  <c r="E170" i="9" s="1"/>
  <c r="B170" i="9" s="1"/>
  <c r="G166" i="9"/>
  <c r="E166" i="9" s="1"/>
  <c r="B166" i="9" s="1"/>
  <c r="G165" i="9"/>
  <c r="E165" i="9" s="1"/>
  <c r="B165" i="9" s="1"/>
  <c r="H164" i="9"/>
  <c r="L212" i="9"/>
  <c r="F212" i="9" s="1"/>
  <c r="B212" i="9" s="1"/>
  <c r="G189" i="9"/>
  <c r="E189" i="9" s="1"/>
  <c r="B189" i="9" s="1"/>
  <c r="G181" i="9"/>
  <c r="E181" i="9" s="1"/>
  <c r="B181" i="9" s="1"/>
  <c r="G191" i="9"/>
  <c r="E191" i="9" s="1"/>
  <c r="B191" i="9" s="1"/>
  <c r="G185" i="9"/>
  <c r="E185" i="9" s="1"/>
  <c r="B185" i="9" s="1"/>
  <c r="G177" i="9"/>
  <c r="E177" i="9" s="1"/>
  <c r="B177" i="9" s="1"/>
  <c r="G175" i="9"/>
  <c r="E175" i="9" s="1"/>
  <c r="B175" i="9" s="1"/>
  <c r="G173" i="9"/>
  <c r="E173" i="9" s="1"/>
  <c r="B173" i="9" s="1"/>
  <c r="G171" i="9"/>
  <c r="E171" i="9" s="1"/>
  <c r="B171" i="9" s="1"/>
  <c r="G169" i="9"/>
  <c r="E169" i="9" s="1"/>
  <c r="B169" i="9" s="1"/>
  <c r="G167" i="9"/>
  <c r="E167" i="9" s="1"/>
  <c r="B167" i="9" s="1"/>
  <c r="H165" i="9"/>
  <c r="E37" i="9"/>
  <c r="B37" i="9" s="1"/>
  <c r="E176" i="5"/>
  <c r="E35" i="6"/>
  <c r="E30" i="9"/>
  <c r="B30" i="9" s="1"/>
  <c r="E22" i="9"/>
  <c r="B22" i="9" s="1"/>
  <c r="B35" i="9"/>
  <c r="E38" i="9"/>
  <c r="B38" i="9" s="1"/>
  <c r="F222" i="9"/>
  <c r="B222" i="9" s="1"/>
  <c r="F223" i="9"/>
  <c r="B223" i="9" s="1"/>
  <c r="B232" i="9"/>
  <c r="F238" i="9"/>
  <c r="B238" i="9" s="1"/>
  <c r="F239" i="9"/>
  <c r="B239" i="9" s="1"/>
  <c r="B248" i="9"/>
  <c r="F254" i="9"/>
  <c r="B254" i="9" s="1"/>
  <c r="F255" i="9"/>
  <c r="B255" i="9" s="1"/>
  <c r="B264" i="9"/>
  <c r="F270" i="9"/>
  <c r="B270" i="9" s="1"/>
  <c r="F271" i="9"/>
  <c r="B271" i="9" s="1"/>
  <c r="E284" i="9"/>
  <c r="B284" i="9" s="1"/>
  <c r="E206" i="5"/>
  <c r="F215" i="9"/>
  <c r="B215" i="9" s="1"/>
  <c r="B224" i="9"/>
  <c r="F230" i="9"/>
  <c r="B230" i="9" s="1"/>
  <c r="F231" i="9"/>
  <c r="B231" i="9" s="1"/>
  <c r="B240" i="9"/>
  <c r="F246" i="9"/>
  <c r="B246" i="9" s="1"/>
  <c r="F247" i="9"/>
  <c r="B247" i="9" s="1"/>
  <c r="B256" i="9"/>
  <c r="F262" i="9"/>
  <c r="B262" i="9" s="1"/>
  <c r="F263" i="9"/>
  <c r="B263" i="9" s="1"/>
  <c r="E279" i="9"/>
  <c r="B279" i="9" s="1"/>
  <c r="F275" i="9"/>
  <c r="B285" i="9"/>
  <c r="F5" i="6" l="1"/>
  <c r="G1216" i="1"/>
  <c r="G1453" i="1"/>
  <c r="G1412" i="1"/>
  <c r="F89" i="6"/>
  <c r="D1214" i="1"/>
  <c r="I23" i="3"/>
  <c r="F12" i="5"/>
  <c r="C1518" i="1"/>
  <c r="I35" i="3"/>
  <c r="G1499" i="1"/>
  <c r="G1501" i="1"/>
  <c r="H1481" i="1"/>
  <c r="F593" i="4"/>
  <c r="E151" i="4"/>
  <c r="D147" i="1" s="1"/>
  <c r="F139" i="4"/>
  <c r="D141" i="6"/>
  <c r="H28" i="3" s="1"/>
  <c r="H24" i="3"/>
  <c r="G1300" i="1"/>
  <c r="H1300" i="1"/>
  <c r="C1235" i="1"/>
  <c r="F258" i="5"/>
  <c r="F245" i="5"/>
  <c r="C1222" i="1"/>
  <c r="F238" i="5"/>
  <c r="C1215" i="1"/>
  <c r="D237" i="5"/>
  <c r="H1124" i="1"/>
  <c r="C1047" i="1"/>
  <c r="G1047" i="1" s="1"/>
  <c r="F69" i="5"/>
  <c r="H1034" i="1"/>
  <c r="G1034" i="1"/>
  <c r="C990" i="1"/>
  <c r="D7" i="5"/>
  <c r="F263" i="4"/>
  <c r="C259" i="1"/>
  <c r="G259" i="1" s="1"/>
  <c r="F252" i="4"/>
  <c r="C248" i="1"/>
  <c r="H248" i="1" s="1"/>
  <c r="E20" i="9"/>
  <c r="B20" i="9" s="1"/>
  <c r="H108" i="1"/>
  <c r="G108" i="1"/>
  <c r="F106" i="4"/>
  <c r="C102" i="1"/>
  <c r="F82" i="4"/>
  <c r="C78" i="1"/>
  <c r="H78" i="1" s="1"/>
  <c r="B294" i="9"/>
  <c r="D1408" i="1"/>
  <c r="I27" i="3"/>
  <c r="F644" i="4"/>
  <c r="C638" i="1"/>
  <c r="C414" i="1"/>
  <c r="F351" i="4"/>
  <c r="D350" i="4"/>
  <c r="C346" i="1"/>
  <c r="G524" i="1"/>
  <c r="H524" i="1"/>
  <c r="G160" i="1"/>
  <c r="H561" i="1"/>
  <c r="H136" i="1"/>
  <c r="H307" i="1"/>
  <c r="E141" i="6"/>
  <c r="D1329" i="1"/>
  <c r="I25" i="3"/>
  <c r="F35" i="6"/>
  <c r="H25" i="3"/>
  <c r="C1329" i="1"/>
  <c r="H1048" i="1"/>
  <c r="G1048" i="1"/>
  <c r="F196" i="4"/>
  <c r="C192" i="1"/>
  <c r="F311" i="4"/>
  <c r="C306" i="1"/>
  <c r="I1457" i="1"/>
  <c r="F459" i="4"/>
  <c r="C453" i="1"/>
  <c r="G260" i="1"/>
  <c r="H260" i="1"/>
  <c r="G130" i="1"/>
  <c r="H130" i="1"/>
  <c r="D6" i="4"/>
  <c r="F7" i="4"/>
  <c r="C3" i="1"/>
  <c r="I1472" i="1"/>
  <c r="I1452" i="1"/>
  <c r="D523" i="1"/>
  <c r="E528" i="4"/>
  <c r="H1383" i="1"/>
  <c r="D528" i="4"/>
  <c r="F529" i="4"/>
  <c r="C523" i="1"/>
  <c r="F224" i="4"/>
  <c r="C220" i="1"/>
  <c r="F163" i="4"/>
  <c r="D151" i="4"/>
  <c r="C159" i="1"/>
  <c r="I1442" i="1"/>
  <c r="H509" i="1"/>
  <c r="G1065" i="1"/>
  <c r="H562" i="1"/>
  <c r="G135" i="1"/>
  <c r="H364" i="1"/>
  <c r="G198" i="1"/>
  <c r="G1236" i="1"/>
  <c r="H1236" i="1"/>
  <c r="H391" i="1"/>
  <c r="G391" i="1"/>
  <c r="F44" i="4"/>
  <c r="C40" i="1"/>
  <c r="E7" i="5"/>
  <c r="D990" i="1"/>
  <c r="D1153" i="1"/>
  <c r="I22" i="3"/>
  <c r="E175" i="5"/>
  <c r="D1152" i="1" s="1"/>
  <c r="F129" i="6"/>
  <c r="C1423" i="1"/>
  <c r="F484" i="4"/>
  <c r="C478" i="1"/>
  <c r="G1576" i="1"/>
  <c r="H1576" i="1"/>
  <c r="H1470" i="1"/>
  <c r="G1470" i="1"/>
  <c r="F472" i="4"/>
  <c r="C466" i="1"/>
  <c r="F50" i="4"/>
  <c r="C46" i="1"/>
  <c r="D415" i="1"/>
  <c r="E420" i="4"/>
  <c r="F420" i="4" s="1"/>
  <c r="F177" i="5"/>
  <c r="D176" i="5"/>
  <c r="G289" i="9"/>
  <c r="E289" i="9" s="1"/>
  <c r="B289" i="9" s="1"/>
  <c r="C1154" i="1"/>
  <c r="D3" i="1"/>
  <c r="E6" i="4"/>
  <c r="G619" i="1"/>
  <c r="G79" i="1"/>
  <c r="G249" i="1"/>
  <c r="H129" i="1"/>
  <c r="K1432" i="9"/>
  <c r="G295" i="9"/>
  <c r="E295" i="9" s="1"/>
  <c r="B295" i="9" s="1"/>
  <c r="I34" i="3"/>
  <c r="C1517" i="1"/>
  <c r="F580" i="4"/>
  <c r="C574" i="1"/>
  <c r="F114" i="6"/>
  <c r="H27" i="3"/>
  <c r="C1408" i="1"/>
  <c r="G221" i="1"/>
  <c r="H221" i="1"/>
  <c r="F118" i="5"/>
  <c r="C1096" i="1"/>
  <c r="D358" i="1"/>
  <c r="E350" i="4"/>
  <c r="D1183" i="1"/>
  <c r="H292" i="9"/>
  <c r="E292" i="9" s="1"/>
  <c r="B292" i="9" s="1"/>
  <c r="D68" i="5"/>
  <c r="B297" i="9"/>
  <c r="E296" i="9"/>
  <c r="I10" i="3" s="1"/>
  <c r="E68" i="5"/>
  <c r="H31" i="3"/>
  <c r="C1469" i="1"/>
  <c r="H510" i="1"/>
  <c r="G510" i="1"/>
  <c r="F363" i="4"/>
  <c r="C358" i="1"/>
  <c r="F643" i="4"/>
  <c r="C637" i="1"/>
  <c r="G148" i="1"/>
  <c r="H148" i="1"/>
  <c r="G78" i="1"/>
  <c r="I1477" i="1"/>
  <c r="I1463" i="1"/>
  <c r="G248" i="1"/>
  <c r="F299" i="4"/>
  <c r="D298" i="4"/>
  <c r="C294" i="1"/>
  <c r="I1464" i="1"/>
  <c r="I1449" i="1"/>
  <c r="H991" i="1"/>
  <c r="G991" i="1"/>
  <c r="D306" i="1"/>
  <c r="E298" i="4"/>
  <c r="H587" i="1"/>
  <c r="G392" i="1"/>
  <c r="I1471" i="1"/>
  <c r="H454" i="1"/>
  <c r="H4" i="1"/>
  <c r="F7" i="5" l="1"/>
  <c r="H1518" i="1"/>
  <c r="G1518" i="1"/>
  <c r="E293" i="9"/>
  <c r="E289" i="4"/>
  <c r="E291" i="4" s="1"/>
  <c r="D287" i="1" s="1"/>
  <c r="I17" i="3"/>
  <c r="F141" i="6"/>
  <c r="C1435" i="1"/>
  <c r="G299" i="9"/>
  <c r="E299" i="9" s="1"/>
  <c r="E298" i="9" s="1"/>
  <c r="G1235" i="1"/>
  <c r="H1235" i="1"/>
  <c r="H1222" i="1"/>
  <c r="G1222" i="1"/>
  <c r="C1214" i="1"/>
  <c r="F237" i="5"/>
  <c r="H23" i="3"/>
  <c r="H1215" i="1"/>
  <c r="G1215" i="1"/>
  <c r="H1047" i="1"/>
  <c r="C985" i="1"/>
  <c r="H20" i="3"/>
  <c r="H259" i="1"/>
  <c r="E19" i="9"/>
  <c r="H102" i="1"/>
  <c r="G102" i="1"/>
  <c r="G220" i="1"/>
  <c r="H220" i="1"/>
  <c r="F6" i="4"/>
  <c r="H16" i="3"/>
  <c r="D412" i="4"/>
  <c r="C2" i="1"/>
  <c r="H306" i="1"/>
  <c r="G306" i="1"/>
  <c r="G294" i="1"/>
  <c r="H294" i="1"/>
  <c r="G574" i="1"/>
  <c r="H574" i="1"/>
  <c r="H1154" i="1"/>
  <c r="G1154" i="1"/>
  <c r="E635" i="4"/>
  <c r="D629" i="1" s="1"/>
  <c r="D414" i="1"/>
  <c r="H466" i="1"/>
  <c r="G466" i="1"/>
  <c r="H1423" i="1"/>
  <c r="G1423" i="1"/>
  <c r="H159" i="1"/>
  <c r="G159" i="1"/>
  <c r="H453" i="1"/>
  <c r="G453" i="1"/>
  <c r="H638" i="1"/>
  <c r="G638" i="1"/>
  <c r="G637" i="1"/>
  <c r="H637" i="1"/>
  <c r="H21" i="3"/>
  <c r="F68" i="5"/>
  <c r="C1046" i="1"/>
  <c r="D636" i="4"/>
  <c r="F528" i="4"/>
  <c r="C522" i="1"/>
  <c r="F350" i="4"/>
  <c r="D408" i="4"/>
  <c r="C345" i="1"/>
  <c r="D6" i="5"/>
  <c r="H358" i="1"/>
  <c r="G358" i="1"/>
  <c r="G1469" i="1"/>
  <c r="H1469" i="1"/>
  <c r="H1183" i="1"/>
  <c r="G1183" i="1"/>
  <c r="G1096" i="1"/>
  <c r="H1096" i="1"/>
  <c r="H1408" i="1"/>
  <c r="G1408" i="1"/>
  <c r="G415" i="1"/>
  <c r="H415" i="1"/>
  <c r="G990" i="1"/>
  <c r="H990" i="1"/>
  <c r="D289" i="4"/>
  <c r="H17" i="3"/>
  <c r="F151" i="4"/>
  <c r="C147" i="1"/>
  <c r="H523" i="1"/>
  <c r="G523" i="1"/>
  <c r="D522" i="1"/>
  <c r="E636" i="4"/>
  <c r="D630" i="1" s="1"/>
  <c r="H3" i="1"/>
  <c r="G3" i="1"/>
  <c r="G192" i="1"/>
  <c r="H192" i="1"/>
  <c r="H1329" i="1"/>
  <c r="G1329" i="1"/>
  <c r="G414" i="1"/>
  <c r="H414" i="1"/>
  <c r="D1046" i="1"/>
  <c r="I21" i="3"/>
  <c r="H40" i="1"/>
  <c r="G40" i="1"/>
  <c r="D407" i="4"/>
  <c r="F298" i="4"/>
  <c r="C293" i="1"/>
  <c r="D293" i="1"/>
  <c r="E407" i="4"/>
  <c r="D402" i="1" s="1"/>
  <c r="E408" i="4"/>
  <c r="D403" i="1" s="1"/>
  <c r="D345" i="1"/>
  <c r="G1517" i="1"/>
  <c r="H1517" i="1"/>
  <c r="H11" i="3"/>
  <c r="E412" i="4"/>
  <c r="D2" i="1"/>
  <c r="I16" i="3"/>
  <c r="D175" i="5"/>
  <c r="H22" i="3"/>
  <c r="F176" i="5"/>
  <c r="C1153" i="1"/>
  <c r="H46" i="1"/>
  <c r="G46" i="1"/>
  <c r="H478" i="1"/>
  <c r="G478" i="1"/>
  <c r="D985" i="1"/>
  <c r="E6" i="5"/>
  <c r="I20" i="3"/>
  <c r="D1435" i="1"/>
  <c r="I28" i="3"/>
  <c r="H346" i="1"/>
  <c r="G346" i="1"/>
  <c r="D635" i="4"/>
  <c r="H985" i="1" l="1"/>
  <c r="D285" i="1"/>
  <c r="E413" i="4"/>
  <c r="D408" i="1" s="1"/>
  <c r="E290" i="4"/>
  <c r="D286" i="1" s="1"/>
  <c r="H9" i="3"/>
  <c r="I9" i="3" s="1"/>
  <c r="B299" i="9"/>
  <c r="H1214" i="1"/>
  <c r="G1214" i="1"/>
  <c r="G985" i="1"/>
  <c r="D413" i="4"/>
  <c r="D414" i="4" s="1"/>
  <c r="D291" i="4"/>
  <c r="F289" i="4"/>
  <c r="C285" i="1"/>
  <c r="G345" i="1"/>
  <c r="H345" i="1"/>
  <c r="G1435" i="1"/>
  <c r="H2" i="1"/>
  <c r="G2" i="1"/>
  <c r="F407" i="4"/>
  <c r="C402" i="1"/>
  <c r="G282" i="9"/>
  <c r="E282" i="9" s="1"/>
  <c r="B282" i="9" s="1"/>
  <c r="G276" i="9"/>
  <c r="F6" i="5"/>
  <c r="C984" i="1"/>
  <c r="H522" i="1"/>
  <c r="G522" i="1"/>
  <c r="H276" i="9"/>
  <c r="D984" i="1"/>
  <c r="F175" i="5"/>
  <c r="C1152" i="1"/>
  <c r="E639" i="4"/>
  <c r="D407" i="1"/>
  <c r="G293" i="1"/>
  <c r="H293" i="1"/>
  <c r="G147" i="1"/>
  <c r="H147" i="1"/>
  <c r="F408" i="4"/>
  <c r="C403" i="1"/>
  <c r="F636" i="4"/>
  <c r="C630" i="1"/>
  <c r="H1046" i="1"/>
  <c r="G1046" i="1"/>
  <c r="H1435" i="1"/>
  <c r="D290" i="4"/>
  <c r="F635" i="4"/>
  <c r="C629" i="1"/>
  <c r="H1153" i="1"/>
  <c r="G1153" i="1"/>
  <c r="N3" i="9"/>
  <c r="I11" i="3"/>
  <c r="F412" i="4"/>
  <c r="D639" i="4"/>
  <c r="C407" i="1"/>
  <c r="E415" i="4" l="1"/>
  <c r="D410" i="1" s="1"/>
  <c r="E414" i="4"/>
  <c r="D409" i="1" s="1"/>
  <c r="E640" i="4"/>
  <c r="E641" i="4" s="1"/>
  <c r="K3" i="9"/>
  <c r="H629" i="1"/>
  <c r="G629" i="1"/>
  <c r="G403" i="1"/>
  <c r="H403" i="1"/>
  <c r="D633" i="1"/>
  <c r="H407" i="1"/>
  <c r="G407" i="1"/>
  <c r="H1152" i="1"/>
  <c r="G1152" i="1"/>
  <c r="E276" i="9"/>
  <c r="F291" i="4"/>
  <c r="C287" i="1"/>
  <c r="F414" i="4"/>
  <c r="C409" i="1"/>
  <c r="G630" i="1"/>
  <c r="H630" i="1"/>
  <c r="D640" i="4"/>
  <c r="D415" i="4"/>
  <c r="F413" i="4"/>
  <c r="C408" i="1"/>
  <c r="F639" i="4"/>
  <c r="C633" i="1"/>
  <c r="F290" i="4"/>
  <c r="C286" i="1"/>
  <c r="G984" i="1"/>
  <c r="H8" i="3"/>
  <c r="H984" i="1"/>
  <c r="H402" i="1"/>
  <c r="G402" i="1"/>
  <c r="G285" i="1"/>
  <c r="H285" i="1"/>
  <c r="E642" i="4" l="1"/>
  <c r="E645" i="4" s="1"/>
  <c r="D634" i="1"/>
  <c r="G408" i="1"/>
  <c r="H408" i="1"/>
  <c r="E275" i="9"/>
  <c r="I8" i="3" s="1"/>
  <c r="B276" i="9"/>
  <c r="M3" i="9"/>
  <c r="G633" i="1"/>
  <c r="H633" i="1"/>
  <c r="H286" i="1"/>
  <c r="G286" i="1"/>
  <c r="D642" i="4"/>
  <c r="F640" i="4"/>
  <c r="C634" i="1"/>
  <c r="D641" i="4"/>
  <c r="F415" i="4"/>
  <c r="C410" i="1"/>
  <c r="H409" i="1"/>
  <c r="G409" i="1"/>
  <c r="H287" i="1"/>
  <c r="G287" i="1"/>
  <c r="D635" i="1"/>
  <c r="E646" i="4" l="1"/>
  <c r="D640" i="1" s="1"/>
  <c r="D636" i="1"/>
  <c r="D639" i="1"/>
  <c r="I18" i="3"/>
  <c r="H634" i="1"/>
  <c r="G634" i="1"/>
  <c r="D645" i="4"/>
  <c r="F641" i="4"/>
  <c r="C635" i="1"/>
  <c r="G410" i="1"/>
  <c r="H410" i="1"/>
  <c r="F642" i="4"/>
  <c r="D646" i="4"/>
  <c r="C636" i="1"/>
  <c r="I19" i="3" l="1"/>
  <c r="F645" i="4"/>
  <c r="H18" i="3"/>
  <c r="C639" i="1"/>
  <c r="H636" i="1"/>
  <c r="G636" i="1"/>
  <c r="F646" i="4"/>
  <c r="H19" i="3"/>
  <c r="C640" i="1"/>
  <c r="H7" i="3" s="1"/>
  <c r="H635" i="1"/>
  <c r="G635" i="1"/>
  <c r="G640" i="1" l="1"/>
  <c r="H640" i="1"/>
  <c r="J3" i="9"/>
  <c r="I7" i="3"/>
  <c r="H639" i="1"/>
  <c r="G639" i="1"/>
  <c r="M272" i="9" l="1"/>
  <c r="H18" i="9"/>
  <c r="L272" i="9"/>
  <c r="G17" i="9"/>
  <c r="G16" i="9"/>
  <c r="G15" i="9"/>
  <c r="M15" i="9"/>
  <c r="G18" i="9"/>
  <c r="J17" i="9"/>
  <c r="H15" i="9"/>
  <c r="I12" i="9"/>
  <c r="J9" i="9"/>
  <c r="K6" i="9"/>
  <c r="K11" i="9"/>
  <c r="H16" i="9"/>
  <c r="I5" i="9"/>
  <c r="K8" i="9"/>
  <c r="J10" i="9"/>
  <c r="K5" i="9"/>
  <c r="K7" i="9"/>
  <c r="J8" i="9"/>
  <c r="L16" i="9"/>
  <c r="J13" i="9"/>
  <c r="J5" i="9"/>
  <c r="H17" i="9"/>
  <c r="I17" i="9"/>
  <c r="J11" i="9"/>
  <c r="K10" i="9"/>
  <c r="L15" i="9"/>
  <c r="K9" i="9"/>
  <c r="I9" i="9"/>
  <c r="I6" i="9"/>
  <c r="I11" i="9"/>
  <c r="J6" i="9"/>
  <c r="K13" i="9"/>
  <c r="I7" i="9"/>
  <c r="J12" i="9"/>
  <c r="I8" i="9"/>
  <c r="I13" i="9"/>
  <c r="J7" i="9"/>
  <c r="M16" i="9"/>
  <c r="K12" i="9"/>
  <c r="E13" i="9" l="1"/>
  <c r="B13" i="9" s="1"/>
  <c r="F272" i="9"/>
  <c r="B272" i="9" s="1"/>
  <c r="E17" i="9"/>
  <c r="B17" i="9" s="1"/>
  <c r="F15" i="9"/>
  <c r="E6" i="9"/>
  <c r="B6" i="9" s="1"/>
  <c r="E18" i="9"/>
  <c r="B18" i="9" s="1"/>
  <c r="E11" i="9"/>
  <c r="B11" i="9" s="1"/>
  <c r="E7" i="9"/>
  <c r="B7" i="9" s="1"/>
  <c r="E5" i="9"/>
  <c r="E9" i="9"/>
  <c r="B9" i="9" s="1"/>
  <c r="E12" i="9"/>
  <c r="B12" i="9" s="1"/>
  <c r="E8" i="9"/>
  <c r="B8" i="9" s="1"/>
  <c r="F16" i="9"/>
  <c r="E10" i="9"/>
  <c r="B10" i="9" s="1"/>
  <c r="E15" i="9"/>
  <c r="E16" i="9"/>
  <c r="F19" i="9" l="1"/>
  <c r="F14" i="9"/>
  <c r="B16" i="9"/>
  <c r="B5" i="9"/>
  <c r="E4" i="9"/>
  <c r="B15" i="9"/>
  <c r="E14" i="9"/>
  <c r="F3" i="9" l="1"/>
  <c r="E3" i="9"/>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<sst xmlns="http://schemas.openxmlformats.org/spreadsheetml/2006/main" count="4314" uniqueCount="3394">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</sst>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44551563</v>
      </c>
      <c r="D2" s="6">
        <f>'PR-RAS'!E6</f>
        <v>38650168.620000005</v>
      </c>
      <c r="E2" s="6">
        <v>0</v>
      </c>
      <c r="F2" s="6">
        <v>0</v>
      </c>
      <c r="G2" s="7">
        <f t="shared" ref="G2:G264" si="0">(B2/1000)*(C2*1+D2*2)</f>
        <v>121851.90024000002</v>
      </c>
      <c r="H2" s="7">
        <f t="shared" ref="H2:H264" si="1">ABS(C2-ROUND(C2,0))+ABS(D2-ROUND(D2,0))</f>
        <v>0.37999999523162842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14221176</v>
      </c>
      <c r="D3" s="1">
        <f>'PR-RAS'!E7</f>
        <v>17817996.77</v>
      </c>
      <c r="E3" s="1">
        <v>0</v>
      </c>
      <c r="F3" s="1">
        <v>0</v>
      </c>
      <c r="G3" s="2">
        <f t="shared" si="0"/>
        <v>99714.339080000005</v>
      </c>
      <c r="H3" s="2">
        <f t="shared" si="1"/>
        <v>0.23000000044703484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13020352</v>
      </c>
      <c r="D4" s="1">
        <f>'PR-RAS'!E8</f>
        <v>16447630.379999999</v>
      </c>
      <c r="E4" s="1">
        <v>0</v>
      </c>
      <c r="F4" s="1">
        <v>0</v>
      </c>
      <c r="G4" s="2">
        <f t="shared" si="0"/>
        <v>137746.83828</v>
      </c>
      <c r="H4" s="2">
        <f t="shared" si="1"/>
        <v>0.37999999895691872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11930966</v>
      </c>
      <c r="D5" s="1">
        <f>'PR-RAS'!E9</f>
        <v>14890546.4</v>
      </c>
      <c r="E5" s="1">
        <v>0</v>
      </c>
      <c r="F5" s="1">
        <v>0</v>
      </c>
      <c r="G5" s="2">
        <f t="shared" si="0"/>
        <v>166848.2352</v>
      </c>
      <c r="H5" s="2">
        <f t="shared" si="1"/>
        <v>0.40000000037252903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1751666</v>
      </c>
      <c r="D6" s="1">
        <f>'PR-RAS'!E10</f>
        <v>2404591.52</v>
      </c>
      <c r="E6" s="1">
        <v>0</v>
      </c>
      <c r="F6" s="1">
        <v>0</v>
      </c>
      <c r="G6" s="2">
        <f t="shared" si="0"/>
        <v>32804.245199999998</v>
      </c>
      <c r="H6" s="2">
        <f t="shared" si="1"/>
        <v>0.47999999998137355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649387</v>
      </c>
      <c r="D7" s="1">
        <f>'PR-RAS'!E11</f>
        <v>584365.81000000006</v>
      </c>
      <c r="E7" s="1">
        <v>0</v>
      </c>
      <c r="F7" s="1">
        <v>0</v>
      </c>
      <c r="G7" s="2">
        <f t="shared" si="0"/>
        <v>10908.711720000001</v>
      </c>
      <c r="H7" s="2">
        <f t="shared" si="1"/>
        <v>0.18999999994412065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302970</v>
      </c>
      <c r="D8" s="1">
        <f>'PR-RAS'!E12</f>
        <v>203483.51999999999</v>
      </c>
      <c r="E8" s="1">
        <v>0</v>
      </c>
      <c r="F8" s="1">
        <v>0</v>
      </c>
      <c r="G8" s="2">
        <f t="shared" si="0"/>
        <v>4969.5592800000004</v>
      </c>
      <c r="H8" s="2">
        <f t="shared" si="1"/>
        <v>0.48000000001047738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783713</v>
      </c>
      <c r="D9" s="1">
        <f>'PR-RAS'!E13</f>
        <v>967135.29</v>
      </c>
      <c r="E9" s="1">
        <v>0</v>
      </c>
      <c r="F9" s="1">
        <v>0</v>
      </c>
      <c r="G9" s="2">
        <f t="shared" si="0"/>
        <v>21743.868640000001</v>
      </c>
      <c r="H9" s="2">
        <f t="shared" si="1"/>
        <v>0.2900000000372529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50842</v>
      </c>
      <c r="D10" s="1">
        <f>'PR-RAS'!E14</f>
        <v>0</v>
      </c>
      <c r="E10" s="1">
        <v>0</v>
      </c>
      <c r="F10" s="1">
        <v>0</v>
      </c>
      <c r="G10" s="2">
        <f t="shared" si="0"/>
        <v>457.57799999999997</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2449192</v>
      </c>
      <c r="D11" s="1">
        <f>'PR-RAS'!E15</f>
        <v>2602492.16</v>
      </c>
      <c r="E11" s="1">
        <v>0</v>
      </c>
      <c r="F11" s="1">
        <v>0</v>
      </c>
      <c r="G11" s="2">
        <f t="shared" si="0"/>
        <v>76541.763200000001</v>
      </c>
      <c r="H11" s="2">
        <f t="shared" si="1"/>
        <v>0.16000000014901161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1075865</v>
      </c>
      <c r="D19" s="1">
        <f>'PR-RAS'!E23</f>
        <v>1146052.8400000001</v>
      </c>
      <c r="E19" s="1">
        <v>0</v>
      </c>
      <c r="F19" s="1">
        <v>0</v>
      </c>
      <c r="G19" s="2">
        <f t="shared" si="0"/>
        <v>60623.472239999996</v>
      </c>
      <c r="H19" s="2">
        <f t="shared" si="1"/>
        <v>0.15999999991618097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1075865</v>
      </c>
      <c r="D23" s="1">
        <f>'PR-RAS'!E27</f>
        <v>1146052.8400000001</v>
      </c>
      <c r="E23" s="1">
        <v>0</v>
      </c>
      <c r="F23" s="1">
        <v>0</v>
      </c>
      <c r="G23" s="2">
        <f t="shared" si="0"/>
        <v>74095.354959999997</v>
      </c>
      <c r="H23" s="2">
        <f t="shared" si="1"/>
        <v>0.15999999991618097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124959</v>
      </c>
      <c r="D25" s="1">
        <f>'PR-RAS'!E29</f>
        <v>224313.55</v>
      </c>
      <c r="E25" s="1">
        <v>0</v>
      </c>
      <c r="F25" s="1">
        <v>0</v>
      </c>
      <c r="G25" s="2">
        <f t="shared" si="0"/>
        <v>13766.0664</v>
      </c>
      <c r="H25" s="2">
        <f t="shared" si="1"/>
        <v>0.45000000001164153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124056</v>
      </c>
      <c r="D27" s="1">
        <f>'PR-RAS'!E31</f>
        <v>223804.74</v>
      </c>
      <c r="E27" s="1">
        <v>0</v>
      </c>
      <c r="F27" s="1">
        <v>0</v>
      </c>
      <c r="G27" s="2">
        <f t="shared" si="0"/>
        <v>14863.302479999998</v>
      </c>
      <c r="H27" s="2">
        <f t="shared" si="1"/>
        <v>0.26000000000931323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903</v>
      </c>
      <c r="D29" s="1">
        <f>'PR-RAS'!E33</f>
        <v>508.81</v>
      </c>
      <c r="E29" s="1">
        <v>0</v>
      </c>
      <c r="F29" s="1">
        <v>0</v>
      </c>
      <c r="G29" s="2">
        <f t="shared" si="0"/>
        <v>53.777360000000002</v>
      </c>
      <c r="H29" s="2">
        <f t="shared" si="1"/>
        <v>0.18999999999999773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24665286</v>
      </c>
      <c r="D46" s="1">
        <f>'PR-RAS'!E50</f>
        <v>15101580.67</v>
      </c>
      <c r="E46" s="1">
        <v>0</v>
      </c>
      <c r="F46" s="1">
        <v>0</v>
      </c>
      <c r="G46" s="2">
        <f t="shared" si="0"/>
        <v>2469080.1302999998</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13368309</v>
      </c>
      <c r="D55" s="1">
        <f>'PR-RAS'!E59</f>
        <v>10724096.939999999</v>
      </c>
      <c r="E55" s="1">
        <v>0</v>
      </c>
      <c r="F55" s="1">
        <v>0</v>
      </c>
      <c r="G55" s="2">
        <f t="shared" si="0"/>
        <v>1880091.1555199998</v>
      </c>
      <c r="H55" s="2">
        <f t="shared" si="1"/>
        <v>6.0000000521540642E-2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9269469</v>
      </c>
      <c r="D56" s="1">
        <f>'PR-RAS'!E60</f>
        <v>9335122.1699999999</v>
      </c>
      <c r="E56" s="1">
        <v>0</v>
      </c>
      <c r="F56" s="1">
        <v>0</v>
      </c>
      <c r="G56" s="2">
        <f t="shared" si="0"/>
        <v>1536684.2337</v>
      </c>
      <c r="H56" s="2">
        <f t="shared" si="1"/>
        <v>0.16999999992549419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4098840</v>
      </c>
      <c r="D57" s="1">
        <f>'PR-RAS'!E61</f>
        <v>1388974.77</v>
      </c>
      <c r="E57" s="1">
        <v>0</v>
      </c>
      <c r="F57" s="1">
        <v>0</v>
      </c>
      <c r="G57" s="2">
        <f t="shared" si="0"/>
        <v>385100.21424</v>
      </c>
      <c r="H57" s="2">
        <f t="shared" si="1"/>
        <v>0.22999999998137355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179017</v>
      </c>
      <c r="D58" s="1">
        <f>'PR-RAS'!E62</f>
        <v>67451.28</v>
      </c>
      <c r="E58" s="1">
        <v>0</v>
      </c>
      <c r="F58" s="1">
        <v>0</v>
      </c>
      <c r="G58" s="2">
        <f t="shared" si="0"/>
        <v>17893.414919999999</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179017</v>
      </c>
      <c r="D59" s="1">
        <f>'PR-RAS'!E63</f>
        <v>67451.28</v>
      </c>
      <c r="E59" s="1">
        <v>0</v>
      </c>
      <c r="F59" s="1">
        <v>0</v>
      </c>
      <c r="G59" s="2">
        <f t="shared" si="0"/>
        <v>18207.334480000001</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1535062</v>
      </c>
      <c r="D61" s="1">
        <f>'PR-RAS'!E65</f>
        <v>1507660.39</v>
      </c>
      <c r="E61" s="1">
        <v>0</v>
      </c>
      <c r="F61" s="1">
        <v>0</v>
      </c>
      <c r="G61" s="2">
        <f t="shared" si="0"/>
        <v>273022.96679999994</v>
      </c>
      <c r="H61" s="2">
        <f t="shared" si="1"/>
        <v>0.38999999989755452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1535062</v>
      </c>
      <c r="D62" s="1">
        <f>'PR-RAS'!E66</f>
        <v>1507660.39</v>
      </c>
      <c r="E62" s="1">
        <v>0</v>
      </c>
      <c r="F62" s="1">
        <v>0</v>
      </c>
      <c r="G62" s="2">
        <f t="shared" si="0"/>
        <v>277573.34957999998</v>
      </c>
      <c r="H62" s="2">
        <f t="shared" si="1"/>
        <v>0.38999999989755452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105000</v>
      </c>
      <c r="D64" s="1">
        <f>'PR-RAS'!E68</f>
        <v>144627.47</v>
      </c>
      <c r="E64" s="1">
        <v>0</v>
      </c>
      <c r="F64" s="1">
        <v>0</v>
      </c>
      <c r="G64" s="2">
        <f t="shared" si="0"/>
        <v>24838.06122</v>
      </c>
      <c r="H64" s="2">
        <f t="shared" si="1"/>
        <v>0.47000000000116415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65000</v>
      </c>
      <c r="D65" s="1">
        <f>'PR-RAS'!E69</f>
        <v>20000</v>
      </c>
      <c r="E65" s="1">
        <v>0</v>
      </c>
      <c r="F65" s="1">
        <v>0</v>
      </c>
      <c r="G65" s="2">
        <f t="shared" si="0"/>
        <v>6720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40000</v>
      </c>
      <c r="D66" s="1">
        <f>'PR-RAS'!E70</f>
        <v>124627.47</v>
      </c>
      <c r="E66" s="1">
        <v>0</v>
      </c>
      <c r="F66" s="1">
        <v>0</v>
      </c>
      <c r="G66" s="2">
        <f t="shared" si="0"/>
        <v>18801.571100000001</v>
      </c>
      <c r="H66" s="2">
        <f t="shared" si="1"/>
        <v>0.47000000000116415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9477898</v>
      </c>
      <c r="D70" s="1">
        <f>'PR-RAS'!E74</f>
        <v>2657744.59</v>
      </c>
      <c r="E70" s="1">
        <v>0</v>
      </c>
      <c r="F70" s="1">
        <v>0</v>
      </c>
      <c r="G70" s="2">
        <f t="shared" si="0"/>
        <v>1020743.71542</v>
      </c>
      <c r="H70" s="2">
        <f t="shared" si="1"/>
        <v>0.41000000014901161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1708348</v>
      </c>
      <c r="D71" s="1">
        <f>'PR-RAS'!E75</f>
        <v>964571.43</v>
      </c>
      <c r="E71" s="1">
        <v>0</v>
      </c>
      <c r="F71" s="1">
        <v>0</v>
      </c>
      <c r="G71" s="2">
        <f t="shared" si="0"/>
        <v>254624.36020000005</v>
      </c>
      <c r="H71" s="2">
        <f t="shared" si="1"/>
        <v>0.43000000005122274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7769550</v>
      </c>
      <c r="D72" s="1">
        <f>'PR-RAS'!E76</f>
        <v>1693173.16</v>
      </c>
      <c r="E72" s="1">
        <v>0</v>
      </c>
      <c r="F72" s="1">
        <v>0</v>
      </c>
      <c r="G72" s="2">
        <f t="shared" si="0"/>
        <v>792068.63871999993</v>
      </c>
      <c r="H72" s="2">
        <f t="shared" si="1"/>
        <v>0.15999999991618097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2652292</v>
      </c>
      <c r="D78" s="1">
        <f>'PR-RAS'!E82</f>
        <v>2546133.5300000003</v>
      </c>
      <c r="E78" s="1">
        <v>0</v>
      </c>
      <c r="F78" s="1">
        <v>0</v>
      </c>
      <c r="G78" s="2">
        <f t="shared" si="0"/>
        <v>596331.04762000008</v>
      </c>
      <c r="H78" s="2">
        <f t="shared" si="1"/>
        <v>0.46999999973922968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8732</v>
      </c>
      <c r="D79" s="1">
        <f>'PR-RAS'!E83</f>
        <v>7441.32</v>
      </c>
      <c r="E79" s="1">
        <v>0</v>
      </c>
      <c r="F79" s="1">
        <v>0</v>
      </c>
      <c r="G79" s="2">
        <f t="shared" si="0"/>
        <v>1841.94192</v>
      </c>
      <c r="H79" s="2">
        <f t="shared" si="1"/>
        <v>0.31999999999970896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240</v>
      </c>
      <c r="D81" s="1">
        <f>'PR-RAS'!E85</f>
        <v>158.69</v>
      </c>
      <c r="E81" s="1">
        <v>0</v>
      </c>
      <c r="F81" s="1">
        <v>0</v>
      </c>
      <c r="G81" s="2">
        <f t="shared" si="0"/>
        <v>44.590400000000002</v>
      </c>
      <c r="H81" s="2">
        <f t="shared" si="1"/>
        <v>0.31000000000000227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7631</v>
      </c>
      <c r="D82" s="1">
        <f>'PR-RAS'!E86</f>
        <v>6719.26</v>
      </c>
      <c r="E82" s="1">
        <v>0</v>
      </c>
      <c r="F82" s="1">
        <v>0</v>
      </c>
      <c r="G82" s="2">
        <f t="shared" si="0"/>
        <v>1706.63112</v>
      </c>
      <c r="H82" s="2">
        <f t="shared" si="1"/>
        <v>0.26000000000021828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7.79</v>
      </c>
      <c r="E83" s="1">
        <v>0</v>
      </c>
      <c r="F83" s="1">
        <v>0</v>
      </c>
      <c r="G83" s="2">
        <f t="shared" si="0"/>
        <v>1.27756</v>
      </c>
      <c r="H83" s="2">
        <f t="shared" si="1"/>
        <v>0.20999999999999996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861</v>
      </c>
      <c r="D86" s="1">
        <f>'PR-RAS'!E90</f>
        <v>555.58000000000004</v>
      </c>
      <c r="E86" s="1">
        <v>0</v>
      </c>
      <c r="F86" s="1">
        <v>0</v>
      </c>
      <c r="G86" s="2">
        <f t="shared" si="0"/>
        <v>167.63360000000003</v>
      </c>
      <c r="H86" s="2">
        <f t="shared" si="1"/>
        <v>0.41999999999995907</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2643560</v>
      </c>
      <c r="D87" s="1">
        <f>'PR-RAS'!E91</f>
        <v>2538692.2100000004</v>
      </c>
      <c r="E87" s="1">
        <v>0</v>
      </c>
      <c r="F87" s="1">
        <v>0</v>
      </c>
      <c r="G87" s="2">
        <f t="shared" si="0"/>
        <v>664001.22012000007</v>
      </c>
      <c r="H87" s="2">
        <f t="shared" si="1"/>
        <v>0.21000000042840838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331382</v>
      </c>
      <c r="D88" s="1">
        <f>'PR-RAS'!E92</f>
        <v>663386.31000000006</v>
      </c>
      <c r="E88" s="1">
        <v>0</v>
      </c>
      <c r="F88" s="1">
        <v>0</v>
      </c>
      <c r="G88" s="2">
        <f t="shared" si="0"/>
        <v>144259.45194</v>
      </c>
      <c r="H88" s="2">
        <f t="shared" si="1"/>
        <v>0.31000000005587935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2278299</v>
      </c>
      <c r="D89" s="1">
        <f>'PR-RAS'!E93</f>
        <v>1833344.59</v>
      </c>
      <c r="E89" s="1">
        <v>0</v>
      </c>
      <c r="F89" s="1">
        <v>0</v>
      </c>
      <c r="G89" s="2">
        <f t="shared" si="0"/>
        <v>523158.95983999997</v>
      </c>
      <c r="H89" s="2">
        <f t="shared" si="1"/>
        <v>0.40999999991618097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559</v>
      </c>
      <c r="D90" s="1">
        <f>'PR-RAS'!E94</f>
        <v>322.41000000000003</v>
      </c>
      <c r="E90" s="1">
        <v>0</v>
      </c>
      <c r="F90" s="1">
        <v>0</v>
      </c>
      <c r="G90" s="2">
        <f t="shared" si="0"/>
        <v>107.13998000000001</v>
      </c>
      <c r="H90" s="2">
        <f t="shared" si="1"/>
        <v>0.41000000000002501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33320</v>
      </c>
      <c r="D93" s="1">
        <f>'PR-RAS'!E97</f>
        <v>41638.9</v>
      </c>
      <c r="E93" s="1">
        <v>0</v>
      </c>
      <c r="F93" s="1">
        <v>0</v>
      </c>
      <c r="G93" s="2">
        <f t="shared" si="0"/>
        <v>10726.997600000001</v>
      </c>
      <c r="H93" s="2">
        <f t="shared" si="1"/>
        <v>9.9999999998544808E-2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2778540</v>
      </c>
      <c r="D102" s="1">
        <f>'PR-RAS'!E106</f>
        <v>2967057.99</v>
      </c>
      <c r="E102" s="1">
        <v>0</v>
      </c>
      <c r="F102" s="1">
        <v>0</v>
      </c>
      <c r="G102" s="2">
        <f t="shared" si="0"/>
        <v>879978.25398000015</v>
      </c>
      <c r="H102" s="2">
        <f t="shared" si="1"/>
        <v>9.9999997764825821E-3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23300</v>
      </c>
      <c r="D103" s="1">
        <f>'PR-RAS'!E107</f>
        <v>21608.58</v>
      </c>
      <c r="E103" s="1">
        <v>0</v>
      </c>
      <c r="F103" s="1">
        <v>0</v>
      </c>
      <c r="G103" s="2">
        <f t="shared" si="0"/>
        <v>6784.7503200000001</v>
      </c>
      <c r="H103" s="2">
        <f t="shared" si="1"/>
        <v>0.41999999999825377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1498</v>
      </c>
      <c r="D106" s="1">
        <f>'PR-RAS'!E110</f>
        <v>208.58</v>
      </c>
      <c r="E106" s="1">
        <v>0</v>
      </c>
      <c r="F106" s="1">
        <v>0</v>
      </c>
      <c r="G106" s="2">
        <f t="shared" si="0"/>
        <v>201.09180000000001</v>
      </c>
      <c r="H106" s="2">
        <f t="shared" si="1"/>
        <v>0.41999999999998749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21802</v>
      </c>
      <c r="D107" s="1">
        <f>'PR-RAS'!E111</f>
        <v>21400</v>
      </c>
      <c r="E107" s="1">
        <v>0</v>
      </c>
      <c r="F107" s="1">
        <v>0</v>
      </c>
      <c r="G107" s="2">
        <f t="shared" si="0"/>
        <v>6847.8119999999999</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759657</v>
      </c>
      <c r="D108" s="1">
        <f>'PR-RAS'!E112</f>
        <v>1058096.3900000001</v>
      </c>
      <c r="E108" s="1">
        <v>0</v>
      </c>
      <c r="F108" s="1">
        <v>0</v>
      </c>
      <c r="G108" s="2">
        <f t="shared" si="0"/>
        <v>307715.92646000005</v>
      </c>
      <c r="H108" s="2">
        <f t="shared" si="1"/>
        <v>0.39000000013038516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7140</v>
      </c>
      <c r="D110" s="1">
        <f>'PR-RAS'!E114</f>
        <v>7487.65</v>
      </c>
      <c r="E110" s="1">
        <v>0</v>
      </c>
      <c r="F110" s="1">
        <v>0</v>
      </c>
      <c r="G110" s="2">
        <f t="shared" si="0"/>
        <v>2410.5677000000001</v>
      </c>
      <c r="H110" s="2">
        <f t="shared" si="1"/>
        <v>0.3500000000003638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132186</v>
      </c>
      <c r="D111" s="1">
        <f>'PR-RAS'!E115</f>
        <v>55301.69</v>
      </c>
      <c r="E111" s="1">
        <v>0</v>
      </c>
      <c r="F111" s="1">
        <v>0</v>
      </c>
      <c r="G111" s="2">
        <f t="shared" si="0"/>
        <v>26706.8318</v>
      </c>
      <c r="H111" s="2">
        <f t="shared" si="1"/>
        <v>0.30999999999767169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620331</v>
      </c>
      <c r="D113" s="1">
        <f>'PR-RAS'!E117</f>
        <v>995307.05</v>
      </c>
      <c r="E113" s="1">
        <v>0</v>
      </c>
      <c r="F113" s="1">
        <v>0</v>
      </c>
      <c r="G113" s="2">
        <f t="shared" si="0"/>
        <v>292425.85120000003</v>
      </c>
      <c r="H113" s="2">
        <f t="shared" si="1"/>
        <v>5.0000000046566129E-2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1995583</v>
      </c>
      <c r="D116" s="1">
        <f>'PR-RAS'!E120</f>
        <v>1887353.02</v>
      </c>
      <c r="E116" s="1">
        <v>0</v>
      </c>
      <c r="F116" s="1">
        <v>0</v>
      </c>
      <c r="G116" s="2">
        <f t="shared" si="0"/>
        <v>663583.23960000009</v>
      </c>
      <c r="H116" s="2">
        <f t="shared" si="1"/>
        <v>2.0000000018626451E-2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295224</v>
      </c>
      <c r="D117" s="1">
        <f>'PR-RAS'!E121</f>
        <v>200771.4</v>
      </c>
      <c r="E117" s="1">
        <v>0</v>
      </c>
      <c r="F117" s="1">
        <v>0</v>
      </c>
      <c r="G117" s="2">
        <f t="shared" si="0"/>
        <v>80824.948800000013</v>
      </c>
      <c r="H117" s="2">
        <f t="shared" si="1"/>
        <v>0.39999999999417923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1700359</v>
      </c>
      <c r="D118" s="1">
        <f>'PR-RAS'!E122</f>
        <v>1686581.62</v>
      </c>
      <c r="E118" s="1">
        <v>0</v>
      </c>
      <c r="F118" s="1">
        <v>0</v>
      </c>
      <c r="G118" s="2">
        <f t="shared" si="0"/>
        <v>593602.1020800001</v>
      </c>
      <c r="H118" s="2">
        <f t="shared" si="1"/>
        <v>0.37999999988824129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222292</v>
      </c>
      <c r="D120" s="1">
        <f>'PR-RAS'!E124</f>
        <v>210766.82</v>
      </c>
      <c r="E120" s="1">
        <v>0</v>
      </c>
      <c r="F120" s="1">
        <v>0</v>
      </c>
      <c r="G120" s="2">
        <f t="shared" si="0"/>
        <v>76615.25116</v>
      </c>
      <c r="H120" s="2">
        <f t="shared" si="1"/>
        <v>0.17999999999301508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222292</v>
      </c>
      <c r="D121" s="1">
        <f>'PR-RAS'!E125</f>
        <v>210766.82</v>
      </c>
      <c r="E121" s="1">
        <v>0</v>
      </c>
      <c r="F121" s="1">
        <v>0</v>
      </c>
      <c r="G121" s="2">
        <f t="shared" si="0"/>
        <v>77259.076799999995</v>
      </c>
      <c r="H121" s="2">
        <f t="shared" si="1"/>
        <v>0.17999999999301508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150</v>
      </c>
      <c r="D122" s="1">
        <f>'PR-RAS'!E126</f>
        <v>0</v>
      </c>
      <c r="E122" s="1">
        <v>0</v>
      </c>
      <c r="F122" s="1">
        <v>0</v>
      </c>
      <c r="G122" s="2">
        <f t="shared" si="0"/>
        <v>18.149999999999999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222142</v>
      </c>
      <c r="D123" s="1">
        <f>'PR-RAS'!E127</f>
        <v>210766.82</v>
      </c>
      <c r="E123" s="1">
        <v>0</v>
      </c>
      <c r="F123" s="1">
        <v>0</v>
      </c>
      <c r="G123" s="2">
        <f t="shared" si="0"/>
        <v>78528.428079999998</v>
      </c>
      <c r="H123" s="2">
        <f t="shared" si="1"/>
        <v>0.17999999999301508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11977</v>
      </c>
      <c r="D135" s="1">
        <f>'PR-RAS'!E139</f>
        <v>6632.84</v>
      </c>
      <c r="E135" s="1">
        <v>0</v>
      </c>
      <c r="F135" s="1">
        <v>0</v>
      </c>
      <c r="G135" s="2">
        <f t="shared" si="0"/>
        <v>3382.5191200000004</v>
      </c>
      <c r="H135" s="2">
        <f t="shared" si="1"/>
        <v>0.15999999999985448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306.27999999999997</v>
      </c>
      <c r="E136" s="1">
        <v>0</v>
      </c>
      <c r="F136" s="1">
        <v>0</v>
      </c>
      <c r="G136" s="2">
        <f t="shared" si="0"/>
        <v>82.695599999999999</v>
      </c>
      <c r="H136" s="2">
        <f t="shared" si="1"/>
        <v>0.27999999999997272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306.27999999999997</v>
      </c>
      <c r="E145" s="1">
        <v>0</v>
      </c>
      <c r="F145" s="1">
        <v>0</v>
      </c>
      <c r="G145" s="2">
        <f t="shared" si="0"/>
        <v>88.208639999999988</v>
      </c>
      <c r="H145" s="2">
        <f t="shared" si="1"/>
        <v>0.27999999999997272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11977</v>
      </c>
      <c r="D146" s="1">
        <f>'PR-RAS'!E150</f>
        <v>6326.56</v>
      </c>
      <c r="E146" s="1">
        <v>0</v>
      </c>
      <c r="F146" s="1">
        <v>0</v>
      </c>
      <c r="G146" s="2">
        <f t="shared" si="0"/>
        <v>3571.3674000000001</v>
      </c>
      <c r="H146" s="2">
        <f t="shared" si="1"/>
        <v>0.43999999999959982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32197248</v>
      </c>
      <c r="D147" s="1">
        <f>'PR-RAS'!E151</f>
        <v>34035176.36999999</v>
      </c>
      <c r="E147" s="1">
        <v>0</v>
      </c>
      <c r="F147" s="1">
        <v>0</v>
      </c>
      <c r="G147" s="2">
        <f t="shared" si="0"/>
        <v>14639069.708039995</v>
      </c>
      <c r="H147" s="2">
        <f t="shared" si="1"/>
        <v>0.36999998986721039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6855161</v>
      </c>
      <c r="D148" s="1">
        <f>'PR-RAS'!E152</f>
        <v>6707978.9199999999</v>
      </c>
      <c r="E148" s="1">
        <v>0</v>
      </c>
      <c r="F148" s="1">
        <v>0</v>
      </c>
      <c r="G148" s="2">
        <f t="shared" si="0"/>
        <v>2979854.46948</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5659035</v>
      </c>
      <c r="D149" s="1">
        <f>'PR-RAS'!E153</f>
        <v>5430904.9699999997</v>
      </c>
      <c r="E149" s="1">
        <v>0</v>
      </c>
      <c r="F149" s="1">
        <v>0</v>
      </c>
      <c r="G149" s="2">
        <f t="shared" si="0"/>
        <v>2445085.05112</v>
      </c>
      <c r="H149" s="2">
        <f t="shared" si="1"/>
        <v>3.0000000260770321E-2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5659035</v>
      </c>
      <c r="D150" s="1">
        <f>'PR-RAS'!E154</f>
        <v>5430904.9699999997</v>
      </c>
      <c r="E150" s="1">
        <v>0</v>
      </c>
      <c r="F150" s="1">
        <v>0</v>
      </c>
      <c r="G150" s="2">
        <f t="shared" si="0"/>
        <v>2461605.8960599997</v>
      </c>
      <c r="H150" s="2">
        <f t="shared" si="1"/>
        <v>3.0000000260770321E-2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301051</v>
      </c>
      <c r="D154" s="1">
        <f>'PR-RAS'!E158</f>
        <v>432808.21</v>
      </c>
      <c r="E154" s="1">
        <v>0</v>
      </c>
      <c r="F154" s="1">
        <v>0</v>
      </c>
      <c r="G154" s="2">
        <f t="shared" si="0"/>
        <v>178500.11525999999</v>
      </c>
      <c r="H154" s="2">
        <f t="shared" si="1"/>
        <v>0.21000000002095476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895075</v>
      </c>
      <c r="D155" s="1">
        <f>'PR-RAS'!E159</f>
        <v>844265.74</v>
      </c>
      <c r="E155" s="1">
        <v>0</v>
      </c>
      <c r="F155" s="1">
        <v>0</v>
      </c>
      <c r="G155" s="2">
        <f t="shared" si="0"/>
        <v>397875.39792000002</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112113</v>
      </c>
      <c r="D156" s="1">
        <f>'PR-RAS'!E160</f>
        <v>115980.02</v>
      </c>
      <c r="E156" s="1">
        <v>0</v>
      </c>
      <c r="F156" s="1">
        <v>0</v>
      </c>
      <c r="G156" s="2">
        <f t="shared" si="0"/>
        <v>53331.321200000006</v>
      </c>
      <c r="H156" s="2">
        <f t="shared" si="1"/>
        <v>2.0000000004074536E-2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782962</v>
      </c>
      <c r="D157" s="1">
        <f>'PR-RAS'!E161</f>
        <v>728285.72</v>
      </c>
      <c r="E157" s="1">
        <v>0</v>
      </c>
      <c r="F157" s="1">
        <v>0</v>
      </c>
      <c r="G157" s="2">
        <f t="shared" si="0"/>
        <v>349367.21664</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15688740</v>
      </c>
      <c r="D159" s="1">
        <f>'PR-RAS'!E163</f>
        <v>14714425.289999997</v>
      </c>
      <c r="E159" s="1">
        <v>0</v>
      </c>
      <c r="F159" s="1">
        <v>0</v>
      </c>
      <c r="G159" s="2">
        <f t="shared" si="0"/>
        <v>7128579.31164</v>
      </c>
      <c r="H159" s="2">
        <f t="shared" si="1"/>
        <v>0.28999999724328518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299344</v>
      </c>
      <c r="D160" s="1">
        <f>'PR-RAS'!E164</f>
        <v>390924.94</v>
      </c>
      <c r="E160" s="1">
        <v>0</v>
      </c>
      <c r="F160" s="1">
        <v>0</v>
      </c>
      <c r="G160" s="2">
        <f t="shared" si="0"/>
        <v>171909.82691999999</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17976</v>
      </c>
      <c r="D161" s="1">
        <f>'PR-RAS'!E165</f>
        <v>31276.58</v>
      </c>
      <c r="E161" s="1">
        <v>0</v>
      </c>
      <c r="F161" s="1">
        <v>0</v>
      </c>
      <c r="G161" s="2">
        <f t="shared" si="0"/>
        <v>12884.6656</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165166</v>
      </c>
      <c r="D162" s="1">
        <f>'PR-RAS'!E166</f>
        <v>254584.86</v>
      </c>
      <c r="E162" s="1">
        <v>0</v>
      </c>
      <c r="F162" s="1">
        <v>0</v>
      </c>
      <c r="G162" s="2">
        <f t="shared" si="0"/>
        <v>108568.05091999999</v>
      </c>
      <c r="H162" s="2">
        <f t="shared" si="1"/>
        <v>0.14000000001396984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67237</v>
      </c>
      <c r="D163" s="1">
        <f>'PR-RAS'!E167</f>
        <v>99912.5</v>
      </c>
      <c r="E163" s="1">
        <v>0</v>
      </c>
      <c r="F163" s="1">
        <v>0</v>
      </c>
      <c r="G163" s="2">
        <f t="shared" si="0"/>
        <v>43264.044000000002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48965</v>
      </c>
      <c r="D164" s="1">
        <f>'PR-RAS'!E168</f>
        <v>5151</v>
      </c>
      <c r="E164" s="1">
        <v>0</v>
      </c>
      <c r="F164" s="1">
        <v>0</v>
      </c>
      <c r="G164" s="2">
        <f t="shared" si="0"/>
        <v>9660.5210000000006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1534895</v>
      </c>
      <c r="D165" s="1">
        <f>'PR-RAS'!E169</f>
        <v>2091048.8199999998</v>
      </c>
      <c r="E165" s="1">
        <v>0</v>
      </c>
      <c r="F165" s="1">
        <v>0</v>
      </c>
      <c r="G165" s="2">
        <f t="shared" si="0"/>
        <v>937586.79295999999</v>
      </c>
      <c r="H165" s="2">
        <f t="shared" si="1"/>
        <v>0.18000000016763806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223615</v>
      </c>
      <c r="D166" s="1">
        <f>'PR-RAS'!E170</f>
        <v>288394.23</v>
      </c>
      <c r="E166" s="1">
        <v>0</v>
      </c>
      <c r="F166" s="1">
        <v>0</v>
      </c>
      <c r="G166" s="2">
        <f t="shared" si="0"/>
        <v>132066.57089999999</v>
      </c>
      <c r="H166" s="2">
        <f t="shared" si="1"/>
        <v>0.22999999998137355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95550</v>
      </c>
      <c r="D167" s="1">
        <f>'PR-RAS'!E171</f>
        <v>264355.65999999997</v>
      </c>
      <c r="E167" s="1">
        <v>0</v>
      </c>
      <c r="F167" s="1">
        <v>0</v>
      </c>
      <c r="G167" s="2">
        <f t="shared" si="0"/>
        <v>103627.37912</v>
      </c>
      <c r="H167" s="2">
        <f t="shared" si="1"/>
        <v>0.34000000002561137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977320</v>
      </c>
      <c r="D168" s="1">
        <f>'PR-RAS'!E172</f>
        <v>1237948.74</v>
      </c>
      <c r="E168" s="1">
        <v>0</v>
      </c>
      <c r="F168" s="1">
        <v>0</v>
      </c>
      <c r="G168" s="2">
        <f t="shared" si="0"/>
        <v>576687.31916000007</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156777</v>
      </c>
      <c r="D169" s="1">
        <f>'PR-RAS'!E173</f>
        <v>95845.02</v>
      </c>
      <c r="E169" s="1">
        <v>0</v>
      </c>
      <c r="F169" s="1">
        <v>0</v>
      </c>
      <c r="G169" s="2">
        <f t="shared" si="0"/>
        <v>58542.46272000001</v>
      </c>
      <c r="H169" s="2">
        <f t="shared" si="1"/>
        <v>2.0000000004074536E-2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25105</v>
      </c>
      <c r="D170" s="1">
        <f>'PR-RAS'!E174</f>
        <v>45428.14</v>
      </c>
      <c r="E170" s="1">
        <v>0</v>
      </c>
      <c r="F170" s="1">
        <v>0</v>
      </c>
      <c r="G170" s="2">
        <f t="shared" si="0"/>
        <v>19597.456320000001</v>
      </c>
      <c r="H170" s="2">
        <f t="shared" si="1"/>
        <v>0.13999999999941792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56528</v>
      </c>
      <c r="D172" s="1">
        <f>'PR-RAS'!E176</f>
        <v>159077.03</v>
      </c>
      <c r="E172" s="1">
        <v>0</v>
      </c>
      <c r="F172" s="1">
        <v>0</v>
      </c>
      <c r="G172" s="2">
        <f t="shared" si="0"/>
        <v>64070.632260000006</v>
      </c>
      <c r="H172" s="2">
        <f t="shared" si="1"/>
        <v>2.9999999998835847E-2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11779368</v>
      </c>
      <c r="D173" s="1">
        <f>'PR-RAS'!E177</f>
        <v>10318914.969999999</v>
      </c>
      <c r="E173" s="1">
        <v>0</v>
      </c>
      <c r="F173" s="1">
        <v>0</v>
      </c>
      <c r="G173" s="2">
        <f t="shared" si="0"/>
        <v>5575758.0456799995</v>
      </c>
      <c r="H173" s="2">
        <f t="shared" si="1"/>
        <v>3.0000001192092896E-2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426008</v>
      </c>
      <c r="D174" s="1">
        <f>'PR-RAS'!E178</f>
        <v>504866.14</v>
      </c>
      <c r="E174" s="1">
        <v>0</v>
      </c>
      <c r="F174" s="1">
        <v>0</v>
      </c>
      <c r="G174" s="2">
        <f t="shared" si="0"/>
        <v>248383.06843999997</v>
      </c>
      <c r="H174" s="2">
        <f t="shared" si="1"/>
        <v>0.14000000001396984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2234189</v>
      </c>
      <c r="D175" s="1">
        <f>'PR-RAS'!E179</f>
        <v>2641920.77</v>
      </c>
      <c r="E175" s="1">
        <v>0</v>
      </c>
      <c r="F175" s="1">
        <v>0</v>
      </c>
      <c r="G175" s="2">
        <f t="shared" si="0"/>
        <v>1308137.3139599999</v>
      </c>
      <c r="H175" s="2">
        <f t="shared" si="1"/>
        <v>0.22999999998137355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894401</v>
      </c>
      <c r="D176" s="1">
        <f>'PR-RAS'!E180</f>
        <v>504821.92</v>
      </c>
      <c r="E176" s="1">
        <v>0</v>
      </c>
      <c r="F176" s="1">
        <v>0</v>
      </c>
      <c r="G176" s="2">
        <f t="shared" si="0"/>
        <v>333207.84699999995</v>
      </c>
      <c r="H176" s="2">
        <f t="shared" si="1"/>
        <v>8.0000000016298145E-2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4651177</v>
      </c>
      <c r="D177" s="1">
        <f>'PR-RAS'!E181</f>
        <v>4601975.8</v>
      </c>
      <c r="E177" s="1">
        <v>0</v>
      </c>
      <c r="F177" s="1">
        <v>0</v>
      </c>
      <c r="G177" s="2">
        <f t="shared" si="0"/>
        <v>2438502.6335999998</v>
      </c>
      <c r="H177" s="2">
        <f t="shared" si="1"/>
        <v>0.20000000018626451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75323</v>
      </c>
      <c r="D178" s="1">
        <f>'PR-RAS'!E182</f>
        <v>66705.759999999995</v>
      </c>
      <c r="E178" s="1">
        <v>0</v>
      </c>
      <c r="F178" s="1">
        <v>0</v>
      </c>
      <c r="G178" s="2">
        <f t="shared" si="0"/>
        <v>36946.010039999994</v>
      </c>
      <c r="H178" s="2">
        <f t="shared" si="1"/>
        <v>0.24000000000523869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208340</v>
      </c>
      <c r="D179" s="1">
        <f>'PR-RAS'!E183</f>
        <v>231081.8</v>
      </c>
      <c r="E179" s="1">
        <v>0</v>
      </c>
      <c r="F179" s="1">
        <v>0</v>
      </c>
      <c r="G179" s="2">
        <f t="shared" si="0"/>
        <v>119349.64079999999</v>
      </c>
      <c r="H179" s="2">
        <f t="shared" si="1"/>
        <v>0.20000000001164153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1621286</v>
      </c>
      <c r="D180" s="1">
        <f>'PR-RAS'!E184</f>
        <v>946710.52</v>
      </c>
      <c r="E180" s="1">
        <v>0</v>
      </c>
      <c r="F180" s="1">
        <v>0</v>
      </c>
      <c r="G180" s="2">
        <f t="shared" si="0"/>
        <v>629132.56015999999</v>
      </c>
      <c r="H180" s="2">
        <f t="shared" si="1"/>
        <v>0.47999999998137355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141925</v>
      </c>
      <c r="D181" s="1">
        <f>'PR-RAS'!E185</f>
        <v>135141.37</v>
      </c>
      <c r="E181" s="1">
        <v>0</v>
      </c>
      <c r="F181" s="1">
        <v>0</v>
      </c>
      <c r="G181" s="2">
        <f t="shared" si="0"/>
        <v>74197.393199999991</v>
      </c>
      <c r="H181" s="2">
        <f t="shared" si="1"/>
        <v>0.36999999999534339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1526719</v>
      </c>
      <c r="D182" s="1">
        <f>'PR-RAS'!E186</f>
        <v>685690.89</v>
      </c>
      <c r="E182" s="1">
        <v>0</v>
      </c>
      <c r="F182" s="1">
        <v>0</v>
      </c>
      <c r="G182" s="2">
        <f t="shared" si="0"/>
        <v>524556.24118000001</v>
      </c>
      <c r="H182" s="2">
        <f t="shared" si="1"/>
        <v>0.10999999998603016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8754</v>
      </c>
      <c r="D183" s="1">
        <f>'PR-RAS'!E187</f>
        <v>10952.12</v>
      </c>
      <c r="E183" s="1">
        <v>0</v>
      </c>
      <c r="F183" s="1">
        <v>0</v>
      </c>
      <c r="G183" s="2">
        <f t="shared" si="0"/>
        <v>5579.7996800000001</v>
      </c>
      <c r="H183" s="2">
        <f t="shared" si="1"/>
        <v>0.12000000000080036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2066379</v>
      </c>
      <c r="D184" s="1">
        <f>'PR-RAS'!E188</f>
        <v>1902584.4400000002</v>
      </c>
      <c r="E184" s="1">
        <v>0</v>
      </c>
      <c r="F184" s="1">
        <v>0</v>
      </c>
      <c r="G184" s="2">
        <f t="shared" si="0"/>
        <v>1074493.2620400002</v>
      </c>
      <c r="H184" s="2">
        <f t="shared" si="1"/>
        <v>0.44000000017695129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392006</v>
      </c>
      <c r="D185" s="1">
        <f>'PR-RAS'!E189</f>
        <v>585957.93000000005</v>
      </c>
      <c r="E185" s="1">
        <v>0</v>
      </c>
      <c r="F185" s="1">
        <v>0</v>
      </c>
      <c r="G185" s="2">
        <f t="shared" si="0"/>
        <v>287761.62224</v>
      </c>
      <c r="H185" s="2">
        <f t="shared" si="1"/>
        <v>6.9999999948777258E-2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91780</v>
      </c>
      <c r="D186" s="1">
        <f>'PR-RAS'!E190</f>
        <v>119351.77</v>
      </c>
      <c r="E186" s="1">
        <v>0</v>
      </c>
      <c r="F186" s="1">
        <v>0</v>
      </c>
      <c r="G186" s="2">
        <f t="shared" si="0"/>
        <v>61139.454900000004</v>
      </c>
      <c r="H186" s="2">
        <f t="shared" si="1"/>
        <v>0.22999999999592546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241491</v>
      </c>
      <c r="D187" s="1">
        <f>'PR-RAS'!E191</f>
        <v>333116.13</v>
      </c>
      <c r="E187" s="1">
        <v>0</v>
      </c>
      <c r="F187" s="1">
        <v>0</v>
      </c>
      <c r="G187" s="2">
        <f t="shared" si="0"/>
        <v>168836.52635999999</v>
      </c>
      <c r="H187" s="2">
        <f t="shared" si="1"/>
        <v>0.13000000000465661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41198</v>
      </c>
      <c r="D188" s="1">
        <f>'PR-RAS'!E192</f>
        <v>41198</v>
      </c>
      <c r="E188" s="1">
        <v>0</v>
      </c>
      <c r="F188" s="1">
        <v>0</v>
      </c>
      <c r="G188" s="2">
        <f t="shared" si="0"/>
        <v>23112.078000000001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64154</v>
      </c>
      <c r="D189" s="1">
        <f>'PR-RAS'!E193</f>
        <v>88142.87</v>
      </c>
      <c r="E189" s="1">
        <v>0</v>
      </c>
      <c r="F189" s="1">
        <v>0</v>
      </c>
      <c r="G189" s="2">
        <f t="shared" si="0"/>
        <v>45202.671119999999</v>
      </c>
      <c r="H189" s="2">
        <f t="shared" si="1"/>
        <v>0.13000000000465661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61951</v>
      </c>
      <c r="D190" s="1">
        <f>'PR-RAS'!E194</f>
        <v>3858.03</v>
      </c>
      <c r="E190" s="1">
        <v>0</v>
      </c>
      <c r="F190" s="1">
        <v>0</v>
      </c>
      <c r="G190" s="2">
        <f t="shared" si="0"/>
        <v>13167.074339999999</v>
      </c>
      <c r="H190" s="2">
        <f t="shared" si="1"/>
        <v>3.0000000000200089E-2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1173799</v>
      </c>
      <c r="D191" s="1">
        <f>'PR-RAS'!E195</f>
        <v>730959.71</v>
      </c>
      <c r="E191" s="1">
        <v>0</v>
      </c>
      <c r="F191" s="1">
        <v>0</v>
      </c>
      <c r="G191" s="2">
        <f t="shared" si="0"/>
        <v>500786.49979999999</v>
      </c>
      <c r="H191" s="2">
        <f t="shared" si="1"/>
        <v>0.2900000000372529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203892</v>
      </c>
      <c r="D192" s="1">
        <f>'PR-RAS'!E196</f>
        <v>253494.69999999998</v>
      </c>
      <c r="E192" s="1">
        <v>0</v>
      </c>
      <c r="F192" s="1">
        <v>0</v>
      </c>
      <c r="G192" s="2">
        <f t="shared" si="0"/>
        <v>135778.3474</v>
      </c>
      <c r="H192" s="2">
        <f t="shared" si="1"/>
        <v>0.3000000000174623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101117</v>
      </c>
      <c r="D198" s="1">
        <f>'PR-RAS'!E202</f>
        <v>105795.59</v>
      </c>
      <c r="E198" s="1">
        <v>0</v>
      </c>
      <c r="F198" s="1">
        <v>0</v>
      </c>
      <c r="G198" s="2">
        <f t="shared" si="0"/>
        <v>61603.511460000002</v>
      </c>
      <c r="H198" s="2">
        <f t="shared" si="1"/>
        <v>0.41000000000349246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101117</v>
      </c>
      <c r="D201" s="1">
        <f>'PR-RAS'!E205</f>
        <v>105795.59</v>
      </c>
      <c r="E201" s="1">
        <v>0</v>
      </c>
      <c r="F201" s="1">
        <v>0</v>
      </c>
      <c r="G201" s="2">
        <f t="shared" si="0"/>
        <v>62541.635999999999</v>
      </c>
      <c r="H201" s="2">
        <f t="shared" si="1"/>
        <v>0.41000000000349246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102775</v>
      </c>
      <c r="D206" s="1">
        <f>'PR-RAS'!E210</f>
        <v>147699.10999999999</v>
      </c>
      <c r="E206" s="1">
        <v>0</v>
      </c>
      <c r="F206" s="1">
        <v>0</v>
      </c>
      <c r="G206" s="2">
        <f t="shared" si="0"/>
        <v>81625.510099999985</v>
      </c>
      <c r="H206" s="2">
        <f t="shared" si="1"/>
        <v>0.10999999998603016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100831</v>
      </c>
      <c r="D207" s="1">
        <f>'PR-RAS'!E211</f>
        <v>147524.56</v>
      </c>
      <c r="E207" s="1">
        <v>0</v>
      </c>
      <c r="F207" s="1">
        <v>0</v>
      </c>
      <c r="G207" s="2">
        <f t="shared" si="0"/>
        <v>81551.30472</v>
      </c>
      <c r="H207" s="2">
        <f t="shared" si="1"/>
        <v>0.44000000000232831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153.5</v>
      </c>
      <c r="E208" s="1">
        <v>0</v>
      </c>
      <c r="F208" s="1">
        <v>0</v>
      </c>
      <c r="G208" s="2">
        <f t="shared" si="0"/>
        <v>63.548999999999999</v>
      </c>
      <c r="H208" s="2">
        <f t="shared" si="1"/>
        <v>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1944</v>
      </c>
      <c r="D209" s="1">
        <f>'PR-RAS'!E213</f>
        <v>21.05</v>
      </c>
      <c r="E209" s="1">
        <v>0</v>
      </c>
      <c r="F209" s="1">
        <v>0</v>
      </c>
      <c r="G209" s="2">
        <f t="shared" si="0"/>
        <v>413.10879999999997</v>
      </c>
      <c r="H209" s="2">
        <f t="shared" si="1"/>
        <v>5.0000000000000711E-2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284467</v>
      </c>
      <c r="D211" s="1">
        <f>'PR-RAS'!E215</f>
        <v>3223527.4</v>
      </c>
      <c r="E211" s="1">
        <v>0</v>
      </c>
      <c r="F211" s="1">
        <v>0</v>
      </c>
      <c r="G211" s="2">
        <f t="shared" si="0"/>
        <v>1413619.578</v>
      </c>
      <c r="H211" s="2">
        <f t="shared" si="1"/>
        <v>0.39999999990686774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284467</v>
      </c>
      <c r="D215" s="1">
        <f>'PR-RAS'!E219</f>
        <v>3223527.4</v>
      </c>
      <c r="E215" s="1">
        <v>0</v>
      </c>
      <c r="F215" s="1">
        <v>0</v>
      </c>
      <c r="G215" s="2">
        <f t="shared" si="0"/>
        <v>1440545.6651999999</v>
      </c>
      <c r="H215" s="2">
        <f t="shared" si="1"/>
        <v>0.39999999990686774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2867338</v>
      </c>
      <c r="E217" s="1">
        <v>0</v>
      </c>
      <c r="F217" s="1">
        <v>0</v>
      </c>
      <c r="G217" s="2">
        <f t="shared" si="0"/>
        <v>1238690.0160000001</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284467</v>
      </c>
      <c r="D218" s="1">
        <f>'PR-RAS'!E222</f>
        <v>356189.4</v>
      </c>
      <c r="E218" s="1">
        <v>0</v>
      </c>
      <c r="F218" s="1">
        <v>0</v>
      </c>
      <c r="G218" s="2">
        <f t="shared" si="0"/>
        <v>216315.5386</v>
      </c>
      <c r="H218" s="2">
        <f t="shared" si="1"/>
        <v>0.40000000002328306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258674</v>
      </c>
      <c r="D220" s="1">
        <f>'PR-RAS'!E224</f>
        <v>838698.49</v>
      </c>
      <c r="E220" s="1">
        <v>0</v>
      </c>
      <c r="F220" s="1">
        <v>0</v>
      </c>
      <c r="G220" s="2">
        <f t="shared" si="0"/>
        <v>423999.54462</v>
      </c>
      <c r="H220" s="2">
        <f t="shared" si="1"/>
        <v>0.48999999999068677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183750</v>
      </c>
      <c r="D227" s="1">
        <f>'PR-RAS'!E231</f>
        <v>118061.12</v>
      </c>
      <c r="E227" s="1">
        <v>0</v>
      </c>
      <c r="F227" s="1">
        <v>0</v>
      </c>
      <c r="G227" s="2">
        <f t="shared" si="0"/>
        <v>94891.126239999998</v>
      </c>
      <c r="H227" s="2">
        <f t="shared" si="1"/>
        <v>0.11999999999534339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60000</v>
      </c>
      <c r="D228" s="1">
        <f>'PR-RAS'!E232</f>
        <v>118061.12</v>
      </c>
      <c r="E228" s="1">
        <v>0</v>
      </c>
      <c r="F228" s="1">
        <v>0</v>
      </c>
      <c r="G228" s="2">
        <f t="shared" si="0"/>
        <v>67219.748479999995</v>
      </c>
      <c r="H228" s="2">
        <f t="shared" si="1"/>
        <v>0.11999999999534339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123750</v>
      </c>
      <c r="D229" s="1">
        <f>'PR-RAS'!E233</f>
        <v>0</v>
      </c>
      <c r="E229" s="1">
        <v>0</v>
      </c>
      <c r="F229" s="1">
        <v>0</v>
      </c>
      <c r="G229" s="2">
        <f t="shared" si="0"/>
        <v>28215</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74924</v>
      </c>
      <c r="D232" s="1">
        <f>'PR-RAS'!E236</f>
        <v>720637.37</v>
      </c>
      <c r="E232" s="1">
        <v>0</v>
      </c>
      <c r="F232" s="1">
        <v>0</v>
      </c>
      <c r="G232" s="2">
        <f t="shared" si="0"/>
        <v>350241.90893999999</v>
      </c>
      <c r="H232" s="2">
        <f t="shared" si="1"/>
        <v>0.36999999999534339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74924</v>
      </c>
      <c r="D233" s="1">
        <f>'PR-RAS'!E237</f>
        <v>684343.62</v>
      </c>
      <c r="E233" s="1">
        <v>0</v>
      </c>
      <c r="F233" s="1">
        <v>0</v>
      </c>
      <c r="G233" s="2">
        <f t="shared" si="0"/>
        <v>334917.80768000003</v>
      </c>
      <c r="H233" s="2">
        <f t="shared" si="1"/>
        <v>0.38000000000465661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36293.75</v>
      </c>
      <c r="E234" s="1">
        <v>0</v>
      </c>
      <c r="F234" s="1">
        <v>0</v>
      </c>
      <c r="G234" s="2">
        <f t="shared" si="0"/>
        <v>16912.887500000001</v>
      </c>
      <c r="H234" s="2">
        <f t="shared" si="1"/>
        <v>0.25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3761014</v>
      </c>
      <c r="D248" s="1">
        <f>'PR-RAS'!E252</f>
        <v>3088606.31</v>
      </c>
      <c r="E248" s="1">
        <v>0</v>
      </c>
      <c r="F248" s="1">
        <v>0</v>
      </c>
      <c r="G248" s="2">
        <f t="shared" si="0"/>
        <v>2454741.9751400002</v>
      </c>
      <c r="H248" s="2">
        <f t="shared" si="1"/>
        <v>0.31000000005587935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3761014</v>
      </c>
      <c r="D255" s="1">
        <f>'PR-RAS'!E259</f>
        <v>3088606.31</v>
      </c>
      <c r="E255" s="1">
        <v>0</v>
      </c>
      <c r="F255" s="1">
        <v>0</v>
      </c>
      <c r="G255" s="2">
        <f t="shared" si="0"/>
        <v>2524309.5614800001</v>
      </c>
      <c r="H255" s="2">
        <f t="shared" si="1"/>
        <v>0.31000000005587935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2490639</v>
      </c>
      <c r="D256" s="1">
        <f>'PR-RAS'!E260</f>
        <v>2009797.03</v>
      </c>
      <c r="E256" s="1">
        <v>0</v>
      </c>
      <c r="F256" s="1">
        <v>0</v>
      </c>
      <c r="G256" s="2">
        <f t="shared" si="0"/>
        <v>1660109.4303000001</v>
      </c>
      <c r="H256" s="2">
        <f t="shared" si="1"/>
        <v>3.0000000027939677E-2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1270375</v>
      </c>
      <c r="D257" s="1">
        <f>'PR-RAS'!E261</f>
        <v>1078809.28</v>
      </c>
      <c r="E257" s="1">
        <v>0</v>
      </c>
      <c r="F257" s="1">
        <v>0</v>
      </c>
      <c r="G257" s="2">
        <f t="shared" si="0"/>
        <v>877566.35136000009</v>
      </c>
      <c r="H257" s="2">
        <f t="shared" si="1"/>
        <v>0.28000000002793968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5145300</v>
      </c>
      <c r="D259" s="1">
        <f>'PR-RAS'!E263</f>
        <v>5208445.2600000007</v>
      </c>
      <c r="E259" s="1">
        <v>0</v>
      </c>
      <c r="F259" s="1">
        <v>0</v>
      </c>
      <c r="G259" s="2">
        <f t="shared" si="0"/>
        <v>4015045.1541600004</v>
      </c>
      <c r="H259" s="2">
        <f t="shared" si="1"/>
        <v>0.26000000070780516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4627194</v>
      </c>
      <c r="D260" s="1">
        <f>'PR-RAS'!E264</f>
        <v>4557949.9600000009</v>
      </c>
      <c r="E260" s="1">
        <v>0</v>
      </c>
      <c r="F260" s="1">
        <v>0</v>
      </c>
      <c r="G260" s="2">
        <f t="shared" si="0"/>
        <v>3559461.3252800005</v>
      </c>
      <c r="H260" s="2">
        <f t="shared" si="1"/>
        <v>3.9999999105930328E-2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4620090</v>
      </c>
      <c r="D261" s="1">
        <f>'PR-RAS'!E265</f>
        <v>4543480.9800000004</v>
      </c>
      <c r="E261" s="1">
        <v>0</v>
      </c>
      <c r="F261" s="1">
        <v>0</v>
      </c>
      <c r="G261" s="2">
        <f t="shared" si="0"/>
        <v>3563833.5096000005</v>
      </c>
      <c r="H261" s="2">
        <f t="shared" si="1"/>
        <v>1.9999999552965164E-2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7104</v>
      </c>
      <c r="D262" s="1">
        <f>'PR-RAS'!E266</f>
        <v>14468.98</v>
      </c>
      <c r="E262" s="1">
        <v>0</v>
      </c>
      <c r="F262" s="1">
        <v>0</v>
      </c>
      <c r="G262" s="2">
        <f t="shared" si="0"/>
        <v>9406.9515599999995</v>
      </c>
      <c r="H262" s="2">
        <f t="shared" si="1"/>
        <v>2.0000000000436557E-2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41528</v>
      </c>
      <c r="D264" s="1">
        <f>'PR-RAS'!E268</f>
        <v>17633</v>
      </c>
      <c r="E264" s="1">
        <v>0</v>
      </c>
      <c r="F264" s="1">
        <v>0</v>
      </c>
      <c r="G264" s="2">
        <f t="shared" si="0"/>
        <v>20196.822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9984</v>
      </c>
      <c r="D265" s="1">
        <f>'PR-RAS'!E269</f>
        <v>4000</v>
      </c>
      <c r="E265" s="1">
        <v>0</v>
      </c>
      <c r="F265" s="1">
        <v>0</v>
      </c>
      <c r="G265" s="2">
        <f t="shared" ref="G265:G521" si="8">(B265/1000)*(C265*1+D265*2)</f>
        <v>4747.7759999999998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31544</v>
      </c>
      <c r="D266" s="1">
        <f>'PR-RAS'!E270</f>
        <v>13633</v>
      </c>
      <c r="E266" s="1">
        <v>0</v>
      </c>
      <c r="F266" s="1">
        <v>0</v>
      </c>
      <c r="G266" s="2">
        <f t="shared" si="8"/>
        <v>15584.650000000001</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120286</v>
      </c>
      <c r="D269" s="1">
        <f>'PR-RAS'!E273</f>
        <v>0</v>
      </c>
      <c r="E269" s="1">
        <v>0</v>
      </c>
      <c r="F269" s="1">
        <v>0</v>
      </c>
      <c r="G269" s="2">
        <f t="shared" si="8"/>
        <v>32236.648000000001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120286</v>
      </c>
      <c r="D270" s="1">
        <f>'PR-RAS'!E274</f>
        <v>0</v>
      </c>
      <c r="E270" s="1">
        <v>0</v>
      </c>
      <c r="F270" s="1">
        <v>0</v>
      </c>
      <c r="G270" s="2">
        <f t="shared" si="8"/>
        <v>32356.934000000001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356292</v>
      </c>
      <c r="D275" s="1">
        <f>'PR-RAS'!E279</f>
        <v>632862.30000000005</v>
      </c>
      <c r="E275" s="1">
        <v>0</v>
      </c>
      <c r="F275" s="1">
        <v>0</v>
      </c>
      <c r="G275" s="2">
        <f t="shared" si="8"/>
        <v>444432.54840000009</v>
      </c>
      <c r="H275" s="2">
        <f t="shared" si="9"/>
        <v>0.30000000004656613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356292</v>
      </c>
      <c r="D277" s="1">
        <f>'PR-RAS'!E281</f>
        <v>632862.30000000005</v>
      </c>
      <c r="E277" s="1">
        <v>0</v>
      </c>
      <c r="F277" s="1">
        <v>0</v>
      </c>
      <c r="G277" s="2">
        <f t="shared" si="8"/>
        <v>447676.58160000003</v>
      </c>
      <c r="H277" s="2">
        <f t="shared" si="9"/>
        <v>0.30000000004656613</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32197248</v>
      </c>
      <c r="D285" s="1">
        <f>'PR-RAS'!E289</f>
        <v>34035176.36999999</v>
      </c>
      <c r="E285" s="1">
        <v>0</v>
      </c>
      <c r="F285" s="1">
        <v>0</v>
      </c>
      <c r="G285" s="2">
        <f t="shared" si="8"/>
        <v>28475998.610159993</v>
      </c>
      <c r="H285" s="2">
        <f t="shared" si="9"/>
        <v>0.36999998986721039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12354315</v>
      </c>
      <c r="D286" s="1">
        <f>'PR-RAS'!E290</f>
        <v>4614992.2500000149</v>
      </c>
      <c r="E286" s="1">
        <v>0</v>
      </c>
      <c r="F286" s="1">
        <v>0</v>
      </c>
      <c r="G286" s="2">
        <f t="shared" si="8"/>
        <v>6151525.3575000083</v>
      </c>
      <c r="H286" s="2">
        <f t="shared" si="9"/>
        <v>0.25000001490116119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202294</v>
      </c>
      <c r="D288" s="1">
        <f>'PR-RAS'!E292</f>
        <v>802290.36</v>
      </c>
      <c r="E288" s="1">
        <v>0</v>
      </c>
      <c r="F288" s="1">
        <v>0</v>
      </c>
      <c r="G288" s="2">
        <f t="shared" si="8"/>
        <v>518573.04463999998</v>
      </c>
      <c r="H288" s="2">
        <f t="shared" si="9"/>
        <v>0.35999999998603016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1152326</v>
      </c>
      <c r="D293" s="1">
        <f>'PR-RAS'!E298</f>
        <v>6740708.6399999997</v>
      </c>
      <c r="E293" s="1">
        <v>0</v>
      </c>
      <c r="F293" s="1">
        <v>0</v>
      </c>
      <c r="G293" s="2">
        <f t="shared" si="8"/>
        <v>4273053.0377599997</v>
      </c>
      <c r="H293" s="2">
        <f t="shared" si="9"/>
        <v>0.36000000033527613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855575</v>
      </c>
      <c r="D294" s="1">
        <f>'PR-RAS'!E299</f>
        <v>6737490</v>
      </c>
      <c r="E294" s="1">
        <v>0</v>
      </c>
      <c r="F294" s="1">
        <v>0</v>
      </c>
      <c r="G294" s="2">
        <f t="shared" si="8"/>
        <v>4198852.6149999993</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855575</v>
      </c>
      <c r="D295" s="1">
        <f>'PR-RAS'!E300</f>
        <v>6737490</v>
      </c>
      <c r="E295" s="1">
        <v>0</v>
      </c>
      <c r="F295" s="1">
        <v>0</v>
      </c>
      <c r="G295" s="2">
        <f t="shared" si="8"/>
        <v>4213183.17</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855575</v>
      </c>
      <c r="D296" s="1">
        <f>'PR-RAS'!E301</f>
        <v>6737490</v>
      </c>
      <c r="E296" s="1">
        <v>0</v>
      </c>
      <c r="F296" s="1">
        <v>0</v>
      </c>
      <c r="G296" s="2">
        <f t="shared" si="8"/>
        <v>4227513.7249999996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296751</v>
      </c>
      <c r="D306" s="1">
        <f>'PR-RAS'!E311</f>
        <v>3218.64</v>
      </c>
      <c r="E306" s="1">
        <v>0</v>
      </c>
      <c r="F306" s="1">
        <v>0</v>
      </c>
      <c r="G306" s="2">
        <f t="shared" si="8"/>
        <v>92472.425400000007</v>
      </c>
      <c r="H306" s="2">
        <f t="shared" si="9"/>
        <v>0.36000000000012733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288251</v>
      </c>
      <c r="D307" s="1">
        <f>'PR-RAS'!E312</f>
        <v>3218.64</v>
      </c>
      <c r="E307" s="1">
        <v>0</v>
      </c>
      <c r="F307" s="1">
        <v>0</v>
      </c>
      <c r="G307" s="2">
        <f t="shared" si="8"/>
        <v>90174.613680000009</v>
      </c>
      <c r="H307" s="2">
        <f t="shared" si="9"/>
        <v>0.36000000000012733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1567</v>
      </c>
      <c r="D308" s="1">
        <f>'PR-RAS'!E313</f>
        <v>3.14</v>
      </c>
      <c r="E308" s="1">
        <v>0</v>
      </c>
      <c r="F308" s="1">
        <v>0</v>
      </c>
      <c r="G308" s="2">
        <f t="shared" si="8"/>
        <v>482.99696</v>
      </c>
      <c r="H308" s="2">
        <f t="shared" si="9"/>
        <v>0.14000000000000012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283000</v>
      </c>
      <c r="D309" s="1">
        <f>'PR-RAS'!E314</f>
        <v>0</v>
      </c>
      <c r="E309" s="1">
        <v>0</v>
      </c>
      <c r="F309" s="1">
        <v>0</v>
      </c>
      <c r="G309" s="2">
        <f t="shared" si="8"/>
        <v>87164</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3684</v>
      </c>
      <c r="D311" s="1">
        <f>'PR-RAS'!E316</f>
        <v>3215.5</v>
      </c>
      <c r="E311" s="1">
        <v>0</v>
      </c>
      <c r="F311" s="1">
        <v>0</v>
      </c>
      <c r="G311" s="2">
        <f t="shared" si="8"/>
        <v>3135.65</v>
      </c>
      <c r="H311" s="2">
        <f t="shared" si="9"/>
        <v>0.5</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8500</v>
      </c>
      <c r="D321" s="1">
        <f>'PR-RAS'!E326</f>
        <v>0</v>
      </c>
      <c r="E321" s="1">
        <v>0</v>
      </c>
      <c r="F321" s="1">
        <v>0</v>
      </c>
      <c r="G321" s="2">
        <f t="shared" si="8"/>
        <v>2720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8500</v>
      </c>
      <c r="D322" s="1">
        <f>'PR-RAS'!E327</f>
        <v>0</v>
      </c>
      <c r="E322" s="1">
        <v>0</v>
      </c>
      <c r="F322" s="1">
        <v>0</v>
      </c>
      <c r="G322" s="2">
        <f t="shared" si="8"/>
        <v>2728.5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22946200</v>
      </c>
      <c r="D345" s="1">
        <f>'PR-RAS'!E350</f>
        <v>11179380.359999999</v>
      </c>
      <c r="E345" s="1">
        <v>0</v>
      </c>
      <c r="F345" s="1">
        <v>0</v>
      </c>
      <c r="G345" s="2">
        <f t="shared" si="8"/>
        <v>15584906.487679997</v>
      </c>
      <c r="H345" s="2">
        <f t="shared" si="9"/>
        <v>0.35999999940395355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750000</v>
      </c>
      <c r="E346" s="1">
        <v>0</v>
      </c>
      <c r="F346" s="1">
        <v>0</v>
      </c>
      <c r="G346" s="2">
        <f t="shared" si="8"/>
        <v>517499.99999999994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750000</v>
      </c>
      <c r="E347" s="1">
        <v>0</v>
      </c>
      <c r="F347" s="1">
        <v>0</v>
      </c>
      <c r="G347" s="2">
        <f t="shared" si="8"/>
        <v>518999.99999999994</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750000</v>
      </c>
      <c r="E348" s="1">
        <v>0</v>
      </c>
      <c r="F348" s="1">
        <v>0</v>
      </c>
      <c r="G348" s="2">
        <f t="shared" si="8"/>
        <v>520499.99999999994</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18074504</v>
      </c>
      <c r="D358" s="1">
        <f>'PR-RAS'!E363</f>
        <v>9775980.1799999997</v>
      </c>
      <c r="E358" s="1">
        <v>0</v>
      </c>
      <c r="F358" s="1">
        <v>0</v>
      </c>
      <c r="G358" s="2">
        <f t="shared" si="8"/>
        <v>13432647.776519999</v>
      </c>
      <c r="H358" s="2">
        <f t="shared" si="9"/>
        <v>0.17999999970197678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16790464</v>
      </c>
      <c r="D359" s="1">
        <f>'PR-RAS'!E364</f>
        <v>8176214.4199999999</v>
      </c>
      <c r="E359" s="1">
        <v>0</v>
      </c>
      <c r="F359" s="1">
        <v>0</v>
      </c>
      <c r="G359" s="2">
        <f t="shared" si="8"/>
        <v>11865155.63672</v>
      </c>
      <c r="H359" s="2">
        <f t="shared" si="9"/>
        <v>0.41999999992549419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3473730</v>
      </c>
      <c r="D361" s="1">
        <f>'PR-RAS'!E366</f>
        <v>3013028.62</v>
      </c>
      <c r="E361" s="1">
        <v>0</v>
      </c>
      <c r="F361" s="1">
        <v>0</v>
      </c>
      <c r="G361" s="2">
        <f t="shared" si="8"/>
        <v>3419923.4063999997</v>
      </c>
      <c r="H361" s="2">
        <f t="shared" si="9"/>
        <v>0.37999999988824129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10380505</v>
      </c>
      <c r="D362" s="1">
        <f>'PR-RAS'!E367</f>
        <v>696819.51</v>
      </c>
      <c r="E362" s="1">
        <v>0</v>
      </c>
      <c r="F362" s="1">
        <v>0</v>
      </c>
      <c r="G362" s="2">
        <f t="shared" si="8"/>
        <v>4250465.9912199993</v>
      </c>
      <c r="H362" s="2">
        <f t="shared" si="9"/>
        <v>0.48999999999068677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2936229</v>
      </c>
      <c r="D363" s="1">
        <f>'PR-RAS'!E368</f>
        <v>4466366.29</v>
      </c>
      <c r="E363" s="1">
        <v>0</v>
      </c>
      <c r="F363" s="1">
        <v>0</v>
      </c>
      <c r="G363" s="2">
        <f t="shared" si="8"/>
        <v>4296564.0919599999</v>
      </c>
      <c r="H363" s="2">
        <f t="shared" si="9"/>
        <v>0.2900000000372529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1037849</v>
      </c>
      <c r="D364" s="1">
        <f>'PR-RAS'!E369</f>
        <v>503430.56</v>
      </c>
      <c r="E364" s="1">
        <v>0</v>
      </c>
      <c r="F364" s="1">
        <v>0</v>
      </c>
      <c r="G364" s="2">
        <f t="shared" si="8"/>
        <v>742229.77356</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665683</v>
      </c>
      <c r="D365" s="1">
        <f>'PR-RAS'!E370</f>
        <v>228392.44</v>
      </c>
      <c r="E365" s="1">
        <v>0</v>
      </c>
      <c r="F365" s="1">
        <v>0</v>
      </c>
      <c r="G365" s="2">
        <f t="shared" si="8"/>
        <v>408578.30831999995</v>
      </c>
      <c r="H365" s="2">
        <f t="shared" si="9"/>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15745</v>
      </c>
      <c r="E366" s="1">
        <v>0</v>
      </c>
      <c r="F366" s="1">
        <v>0</v>
      </c>
      <c r="G366" s="2">
        <f t="shared" si="8"/>
        <v>11493.85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69684</v>
      </c>
      <c r="D367" s="1">
        <f>'PR-RAS'!E372</f>
        <v>46914.87</v>
      </c>
      <c r="E367" s="1">
        <v>0</v>
      </c>
      <c r="F367" s="1">
        <v>0</v>
      </c>
      <c r="G367" s="2">
        <f t="shared" si="8"/>
        <v>59846.028839999992</v>
      </c>
      <c r="H367" s="2">
        <f t="shared" si="9"/>
        <v>0.12999999999738066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54171</v>
      </c>
      <c r="D369" s="1">
        <f>'PR-RAS'!E374</f>
        <v>92663.95</v>
      </c>
      <c r="E369" s="1">
        <v>0</v>
      </c>
      <c r="F369" s="1">
        <v>0</v>
      </c>
      <c r="G369" s="2">
        <f t="shared" si="8"/>
        <v>88135.595199999996</v>
      </c>
      <c r="H369" s="2">
        <f t="shared" si="9"/>
        <v>5.0000000002910383E-2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132225</v>
      </c>
      <c r="D370" s="1">
        <f>'PR-RAS'!E375</f>
        <v>0</v>
      </c>
      <c r="E370" s="1">
        <v>0</v>
      </c>
      <c r="F370" s="1">
        <v>0</v>
      </c>
      <c r="G370" s="2">
        <f t="shared" si="8"/>
        <v>48791.025000000001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116086</v>
      </c>
      <c r="D371" s="1">
        <f>'PR-RAS'!E376</f>
        <v>119714.3</v>
      </c>
      <c r="E371" s="1">
        <v>0</v>
      </c>
      <c r="F371" s="1">
        <v>0</v>
      </c>
      <c r="G371" s="2">
        <f t="shared" si="8"/>
        <v>131540.402</v>
      </c>
      <c r="H371" s="2">
        <f t="shared" si="9"/>
        <v>0.30000000000291038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120000</v>
      </c>
      <c r="D373" s="1">
        <f>'PR-RAS'!E378</f>
        <v>0</v>
      </c>
      <c r="E373" s="1">
        <v>0</v>
      </c>
      <c r="F373" s="1">
        <v>0</v>
      </c>
      <c r="G373" s="2">
        <f t="shared" si="8"/>
        <v>44640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120000</v>
      </c>
      <c r="D374" s="1">
        <f>'PR-RAS'!E379</f>
        <v>0</v>
      </c>
      <c r="E374" s="1">
        <v>0</v>
      </c>
      <c r="F374" s="1">
        <v>0</v>
      </c>
      <c r="G374" s="2">
        <f t="shared" si="8"/>
        <v>44760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25879</v>
      </c>
      <c r="D378" s="1">
        <f>'PR-RAS'!E383</f>
        <v>53660.2</v>
      </c>
      <c r="E378" s="1">
        <v>0</v>
      </c>
      <c r="F378" s="1">
        <v>0</v>
      </c>
      <c r="G378" s="2">
        <f t="shared" si="8"/>
        <v>50216.173799999997</v>
      </c>
      <c r="H378" s="2">
        <f t="shared" si="9"/>
        <v>0.19999999999708962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25879</v>
      </c>
      <c r="D379" s="1">
        <f>'PR-RAS'!E384</f>
        <v>53660.2</v>
      </c>
      <c r="E379" s="1">
        <v>0</v>
      </c>
      <c r="F379" s="1">
        <v>0</v>
      </c>
      <c r="G379" s="2">
        <f t="shared" si="8"/>
        <v>50349.373199999995</v>
      </c>
      <c r="H379" s="2">
        <f t="shared" si="9"/>
        <v>0.19999999999708962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100312</v>
      </c>
      <c r="D386" s="1">
        <f>'PR-RAS'!E391</f>
        <v>1042675</v>
      </c>
      <c r="E386" s="1">
        <v>0</v>
      </c>
      <c r="F386" s="1">
        <v>0</v>
      </c>
      <c r="G386" s="2">
        <f t="shared" si="8"/>
        <v>841479.87</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9300</v>
      </c>
      <c r="E388" s="1">
        <v>0</v>
      </c>
      <c r="F388" s="1">
        <v>0</v>
      </c>
      <c r="G388" s="2">
        <f t="shared" si="8"/>
        <v>7198.2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100312</v>
      </c>
      <c r="D389" s="1">
        <f>'PR-RAS'!E394</f>
        <v>1033375</v>
      </c>
      <c r="E389" s="1">
        <v>0</v>
      </c>
      <c r="F389" s="1">
        <v>0</v>
      </c>
      <c r="G389" s="2">
        <f t="shared" si="8"/>
        <v>840820.05599999998</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4871696</v>
      </c>
      <c r="D397" s="1">
        <f>'PR-RAS'!E402</f>
        <v>653400.18000000005</v>
      </c>
      <c r="E397" s="1">
        <v>0</v>
      </c>
      <c r="F397" s="1">
        <v>0</v>
      </c>
      <c r="G397" s="2">
        <f t="shared" si="8"/>
        <v>2446684.5585600003</v>
      </c>
      <c r="H397" s="2">
        <f t="shared" si="9"/>
        <v>0.18000000005122274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4824560</v>
      </c>
      <c r="D398" s="1">
        <f>'PR-RAS'!E403</f>
        <v>600932.04</v>
      </c>
      <c r="E398" s="1">
        <v>0</v>
      </c>
      <c r="F398" s="1">
        <v>0</v>
      </c>
      <c r="G398" s="2">
        <f t="shared" si="8"/>
        <v>2392490.3597600004</v>
      </c>
      <c r="H398" s="2">
        <f t="shared" si="9"/>
        <v>4.0000000037252903E-2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25525</v>
      </c>
      <c r="D399" s="1">
        <f>'PR-RAS'!E404</f>
        <v>19562.5</v>
      </c>
      <c r="E399" s="1">
        <v>0</v>
      </c>
      <c r="F399" s="1">
        <v>0</v>
      </c>
      <c r="G399" s="2">
        <f t="shared" si="8"/>
        <v>25730.7</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21611</v>
      </c>
      <c r="D401" s="1">
        <f>'PR-RAS'!E406</f>
        <v>32905.64</v>
      </c>
      <c r="E401" s="1">
        <v>0</v>
      </c>
      <c r="F401" s="1">
        <v>0</v>
      </c>
      <c r="G401" s="2">
        <f t="shared" si="8"/>
        <v>34968.912000000004</v>
      </c>
      <c r="H401" s="2">
        <f t="shared" si="9"/>
        <v>0.36000000000058208</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21793874</v>
      </c>
      <c r="D403" s="1">
        <f>'PR-RAS'!E408</f>
        <v>4438671.72</v>
      </c>
      <c r="E403" s="1">
        <v>0</v>
      </c>
      <c r="F403" s="1">
        <v>0</v>
      </c>
      <c r="G403" s="2">
        <f t="shared" si="8"/>
        <v>12329829.410879999</v>
      </c>
      <c r="H403" s="2">
        <f t="shared" si="9"/>
        <v>0.28000000026077032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3052821</v>
      </c>
      <c r="D405" s="1">
        <f>'PR-RAS'!E410</f>
        <v>3311293.3</v>
      </c>
      <c r="E405" s="1">
        <v>0</v>
      </c>
      <c r="F405" s="1">
        <v>0</v>
      </c>
      <c r="G405" s="2">
        <f t="shared" si="8"/>
        <v>3908864.6704000002</v>
      </c>
      <c r="H405" s="2">
        <f t="shared" si="9"/>
        <v>0.29999999981373549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45703889</v>
      </c>
      <c r="D407" s="1">
        <f>'PR-RAS'!E412</f>
        <v>45390877.260000005</v>
      </c>
      <c r="E407" s="1">
        <v>0</v>
      </c>
      <c r="F407" s="1">
        <v>0</v>
      </c>
      <c r="G407" s="2">
        <f t="shared" si="8"/>
        <v>55413171.269120008</v>
      </c>
      <c r="H407" s="2">
        <f t="shared" si="9"/>
        <v>0.26000000536441803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55143448</v>
      </c>
      <c r="D408" s="1">
        <f>'PR-RAS'!E413</f>
        <v>45214556.729999989</v>
      </c>
      <c r="E408" s="1">
        <v>0</v>
      </c>
      <c r="F408" s="1">
        <v>0</v>
      </c>
      <c r="G408" s="2">
        <f t="shared" si="8"/>
        <v>59248032.514219984</v>
      </c>
      <c r="H408" s="2">
        <f t="shared" si="9"/>
        <v>0.27000001072883606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176320.53000001609</v>
      </c>
      <c r="E409" s="1">
        <v>0</v>
      </c>
      <c r="F409" s="1">
        <v>0</v>
      </c>
      <c r="G409" s="2">
        <f t="shared" si="8"/>
        <v>143877.55248001311</v>
      </c>
      <c r="H409" s="2">
        <f t="shared" si="9"/>
        <v>0.46999998390674591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9439559</v>
      </c>
      <c r="D410" s="1">
        <f>'PR-RAS'!E415</f>
        <v>0</v>
      </c>
      <c r="E410" s="1">
        <v>0</v>
      </c>
      <c r="F410" s="1">
        <v>0</v>
      </c>
      <c r="G410" s="2">
        <f t="shared" si="8"/>
        <v>3860779.6309999996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2850527</v>
      </c>
      <c r="D412" s="1">
        <f>'PR-RAS'!E417</f>
        <v>2509002.94</v>
      </c>
      <c r="E412" s="1">
        <v>0</v>
      </c>
      <c r="F412" s="1">
        <v>0</v>
      </c>
      <c r="G412" s="2">
        <f t="shared" si="8"/>
        <v>3233967.0136799999</v>
      </c>
      <c r="H412" s="2">
        <f t="shared" si="9"/>
        <v>6.0000000055879354E-2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13696731</v>
      </c>
      <c r="D414" s="1">
        <f>'PR-RAS'!E420</f>
        <v>6683912.1900000004</v>
      </c>
      <c r="E414" s="1">
        <v>0</v>
      </c>
      <c r="F414" s="1">
        <v>0</v>
      </c>
      <c r="G414" s="2">
        <f t="shared" si="8"/>
        <v>11177661.37194</v>
      </c>
      <c r="H414" s="2">
        <f t="shared" si="9"/>
        <v>0.19000000040978193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2230749</v>
      </c>
      <c r="D466" s="1">
        <f>'PR-RAS'!E472</f>
        <v>0</v>
      </c>
      <c r="E466" s="1">
        <v>0</v>
      </c>
      <c r="F466" s="1">
        <v>0</v>
      </c>
      <c r="G466" s="2">
        <f t="shared" si="8"/>
        <v>1037298.285</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2230749</v>
      </c>
      <c r="D471" s="1">
        <f>'PR-RAS'!E477</f>
        <v>0</v>
      </c>
      <c r="E471" s="1">
        <v>0</v>
      </c>
      <c r="F471" s="1">
        <v>0</v>
      </c>
      <c r="G471" s="2">
        <f t="shared" si="8"/>
        <v>1048452.0299999999</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11465982</v>
      </c>
      <c r="D478" s="1">
        <f>'PR-RAS'!E484</f>
        <v>6683912.1900000004</v>
      </c>
      <c r="E478" s="1">
        <v>0</v>
      </c>
      <c r="F478" s="1">
        <v>0</v>
      </c>
      <c r="G478" s="2">
        <f t="shared" si="8"/>
        <v>11845725.64326</v>
      </c>
      <c r="H478" s="2">
        <f t="shared" si="9"/>
        <v>0.19000000040978193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11465982</v>
      </c>
      <c r="D489" s="1">
        <f>'PR-RAS'!E495</f>
        <v>6683912.1900000004</v>
      </c>
      <c r="E489" s="1">
        <v>0</v>
      </c>
      <c r="F489" s="1">
        <v>0</v>
      </c>
      <c r="G489" s="2">
        <f t="shared" si="8"/>
        <v>12118897.513440002</v>
      </c>
      <c r="H489" s="2">
        <f t="shared" si="9"/>
        <v>0.19000000040978193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11465982</v>
      </c>
      <c r="D490" s="1">
        <f>'PR-RAS'!E496</f>
        <v>6683912.1900000004</v>
      </c>
      <c r="E490" s="1">
        <v>0</v>
      </c>
      <c r="F490" s="1">
        <v>0</v>
      </c>
      <c r="G490" s="2">
        <f t="shared" si="8"/>
        <v>12143731.319820002</v>
      </c>
      <c r="H490" s="2">
        <f t="shared" si="9"/>
        <v>0.19000000040978193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3754135</v>
      </c>
      <c r="D522" s="1">
        <f>'PR-RAS'!E528</f>
        <v>6306732.0999999996</v>
      </c>
      <c r="E522" s="1">
        <v>0</v>
      </c>
      <c r="F522" s="1">
        <v>0</v>
      </c>
      <c r="G522" s="2">
        <f t="shared" ref="G522:G809" si="10">(B522/1000)*(C522*1+D522*2)</f>
        <v>8527519.1831999999</v>
      </c>
      <c r="H522" s="2">
        <f t="shared" ref="H522:H809" si="11">ABS(C522-ROUND(C522,0))+ABS(D522-ROUND(D522,0))</f>
        <v>9.999999962747097E-2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3754135</v>
      </c>
      <c r="D587" s="1">
        <f>'PR-RAS'!E593</f>
        <v>6306732.0999999996</v>
      </c>
      <c r="E587" s="1">
        <v>0</v>
      </c>
      <c r="F587" s="1">
        <v>0</v>
      </c>
      <c r="G587" s="2">
        <f t="shared" si="10"/>
        <v>9591413.1311999988</v>
      </c>
      <c r="H587" s="2">
        <f t="shared" si="11"/>
        <v>9.999999962747097E-2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3754135</v>
      </c>
      <c r="D599" s="1">
        <f>'PR-RAS'!E605</f>
        <v>5771517.0199999996</v>
      </c>
      <c r="E599" s="1">
        <v>0</v>
      </c>
      <c r="F599" s="1">
        <v>0</v>
      </c>
      <c r="G599" s="2">
        <f t="shared" si="10"/>
        <v>9147707.0859199986</v>
      </c>
      <c r="H599" s="2">
        <f t="shared" si="11"/>
        <v>1.9999999552965164E-2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3754135</v>
      </c>
      <c r="D600" s="1">
        <f>'PR-RAS'!E606</f>
        <v>5771517.0199999996</v>
      </c>
      <c r="E600" s="1">
        <v>0</v>
      </c>
      <c r="F600" s="1">
        <v>0</v>
      </c>
      <c r="G600" s="2">
        <f t="shared" si="10"/>
        <v>9163004.2549599987</v>
      </c>
      <c r="H600" s="2">
        <f t="shared" si="11"/>
        <v>1.9999999552965164E-2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535215.07999999996</v>
      </c>
      <c r="E611" s="1">
        <v>0</v>
      </c>
      <c r="F611" s="1">
        <v>0</v>
      </c>
      <c r="G611" s="2">
        <f t="shared" si="10"/>
        <v>652962.39759999991</v>
      </c>
      <c r="H611" s="2">
        <f t="shared" si="11"/>
        <v>7.9999999958090484E-2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535215.07999999996</v>
      </c>
      <c r="E612" s="1">
        <v>0</v>
      </c>
      <c r="F612" s="1">
        <v>0</v>
      </c>
      <c r="G612" s="2">
        <f t="shared" si="10"/>
        <v>654032.8277599999</v>
      </c>
      <c r="H612" s="2">
        <f t="shared" si="11"/>
        <v>7.9999999958090484E-2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9942596</v>
      </c>
      <c r="D629" s="1">
        <f>'PR-RAS'!E635</f>
        <v>377180.09000000078</v>
      </c>
      <c r="E629" s="1">
        <v>0</v>
      </c>
      <c r="F629" s="1">
        <v>0</v>
      </c>
      <c r="G629" s="2">
        <f t="shared" si="10"/>
        <v>6717688.4810400009</v>
      </c>
      <c r="H629" s="2">
        <f t="shared" si="11"/>
        <v>9.0000000782310963E-2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583516</v>
      </c>
      <c r="D631" s="1">
        <f>'PR-RAS'!E637</f>
        <v>1118730.07</v>
      </c>
      <c r="E631" s="1">
        <v>0</v>
      </c>
      <c r="F631" s="1">
        <v>0</v>
      </c>
      <c r="G631" s="2">
        <f t="shared" si="10"/>
        <v>1777214.9682</v>
      </c>
      <c r="H631" s="2">
        <f t="shared" si="11"/>
        <v>7.000000006519258E-2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59400620</v>
      </c>
      <c r="D633" s="1">
        <f>'PR-RAS'!E639</f>
        <v>52074789.450000003</v>
      </c>
      <c r="E633" s="1">
        <v>0</v>
      </c>
      <c r="F633" s="1">
        <v>0</v>
      </c>
      <c r="G633" s="2">
        <f t="shared" si="10"/>
        <v>103363725.70480001</v>
      </c>
      <c r="H633" s="2">
        <f t="shared" si="11"/>
        <v>0.45000000298023224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58897583</v>
      </c>
      <c r="D634" s="1">
        <f>'PR-RAS'!E640</f>
        <v>51521288.829999991</v>
      </c>
      <c r="E634" s="1">
        <v>0</v>
      </c>
      <c r="F634" s="1">
        <v>0</v>
      </c>
      <c r="G634" s="2">
        <f t="shared" si="10"/>
        <v>102508121.69777998</v>
      </c>
      <c r="H634" s="2">
        <f t="shared" si="11"/>
        <v>0.17000000923871994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503037</v>
      </c>
      <c r="D635" s="1">
        <f>'PR-RAS'!E641</f>
        <v>553500.62000001222</v>
      </c>
      <c r="E635" s="1">
        <v>0</v>
      </c>
      <c r="F635" s="1">
        <v>0</v>
      </c>
      <c r="G635" s="2">
        <f t="shared" si="10"/>
        <v>1020764.2441600155</v>
      </c>
      <c r="H635" s="2">
        <f t="shared" si="11"/>
        <v>0.37999998778104782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2267011</v>
      </c>
      <c r="D638" s="1">
        <f>'PR-RAS'!E644</f>
        <v>1390272.8699999999</v>
      </c>
      <c r="E638" s="1">
        <v>0</v>
      </c>
      <c r="F638" s="1">
        <v>0</v>
      </c>
      <c r="G638" s="2">
        <f t="shared" si="10"/>
        <v>3215293.6433800003</v>
      </c>
      <c r="H638" s="2">
        <f t="shared" si="11"/>
        <v>0.13000000012107193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1763974</v>
      </c>
      <c r="D640" s="1">
        <f>'PR-RAS'!E646</f>
        <v>836772.24999998766</v>
      </c>
      <c r="E640" s="1">
        <v>0</v>
      </c>
      <c r="F640" s="1">
        <v>0</v>
      </c>
      <c r="G640" s="2">
        <f t="shared" si="10"/>
        <v>2196574.3214999842</v>
      </c>
      <c r="H640" s="2">
        <f t="shared" si="11"/>
        <v>0.24999998765997589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139688.13</v>
      </c>
      <c r="E641" s="1">
        <v>0</v>
      </c>
      <c r="F641" s="1">
        <v>0</v>
      </c>
      <c r="G641" s="2">
        <f t="shared" si="10"/>
        <v>178800.8064</v>
      </c>
      <c r="H641" s="2">
        <f t="shared" si="11"/>
        <v>0.13000000000465661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2029456</v>
      </c>
      <c r="D642" s="1">
        <f>'PR-RAS'!E649</f>
        <v>1412743.67</v>
      </c>
      <c r="E642" s="1">
        <v>0</v>
      </c>
      <c r="F642" s="1">
        <v>0</v>
      </c>
      <c r="G642" s="2">
        <f t="shared" si="10"/>
        <v>3112018.6809399999</v>
      </c>
      <c r="H642" s="2">
        <f t="shared" si="11"/>
        <v>0.33000000007450581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50360800</v>
      </c>
      <c r="D643" s="1">
        <f>'PR-RAS'!E650</f>
        <v>50761802</v>
      </c>
      <c r="E643" s="1">
        <v>0</v>
      </c>
      <c r="F643" s="1">
        <v>0</v>
      </c>
      <c r="G643" s="2">
        <f t="shared" si="10"/>
        <v>97509787.368000001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50977512</v>
      </c>
      <c r="D644" s="1">
        <f>'PR-RAS'!E651</f>
        <v>50507037.689999998</v>
      </c>
      <c r="E644" s="1">
        <v>0</v>
      </c>
      <c r="F644" s="1">
        <v>0</v>
      </c>
      <c r="G644" s="2">
        <f t="shared" si="10"/>
        <v>97730590.685340002</v>
      </c>
      <c r="H644" s="2">
        <f t="shared" si="11"/>
        <v>0.31000000238418579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1412744</v>
      </c>
      <c r="D645" s="1">
        <f>'PR-RAS'!E652</f>
        <v>1667507.9800000042</v>
      </c>
      <c r="E645" s="1">
        <v>0</v>
      </c>
      <c r="F645" s="1">
        <v>0</v>
      </c>
      <c r="G645" s="2">
        <f t="shared" si="10"/>
        <v>3057557.4142400054</v>
      </c>
      <c r="H645" s="2">
        <f t="shared" si="11"/>
        <v>1.9999995827674866E-2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44</v>
      </c>
      <c r="D646" s="1">
        <f>'PR-RAS'!E653</f>
        <v>22</v>
      </c>
      <c r="E646" s="1">
        <v>0</v>
      </c>
      <c r="F646" s="1">
        <v>0</v>
      </c>
      <c r="G646" s="2">
        <f t="shared" si="10"/>
        <v>56.760000000000005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29</v>
      </c>
      <c r="E647" s="1">
        <v>0</v>
      </c>
      <c r="F647" s="1">
        <v>0</v>
      </c>
      <c r="G647" s="2">
        <f t="shared" si="10"/>
        <v>47.804000000000002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41</v>
      </c>
      <c r="D648" s="1">
        <f>'PR-RAS'!E655</f>
        <v>19</v>
      </c>
      <c r="E648" s="1">
        <v>0</v>
      </c>
      <c r="F648" s="1">
        <v>0</v>
      </c>
      <c r="G648" s="2">
        <f t="shared" si="10"/>
        <v>51.113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29</v>
      </c>
      <c r="E649" s="1">
        <v>0</v>
      </c>
      <c r="F649" s="1">
        <v>0</v>
      </c>
      <c r="G649" s="2">
        <f t="shared" si="10"/>
        <v>47.951999999999998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159481</v>
      </c>
      <c r="D650" s="1">
        <f>'PR-RAS'!E657</f>
        <v>187765.63</v>
      </c>
      <c r="E650" s="1">
        <v>0</v>
      </c>
      <c r="F650" s="1">
        <v>0</v>
      </c>
      <c r="G650" s="2">
        <f t="shared" si="10"/>
        <v>347222.95673999999</v>
      </c>
      <c r="H650" s="2">
        <f t="shared" si="11"/>
        <v>0.36999999999534339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903</v>
      </c>
      <c r="D653" s="1">
        <f>'PR-RAS'!E660</f>
        <v>508.81</v>
      </c>
      <c r="E653" s="1">
        <v>0</v>
      </c>
      <c r="F653" s="1">
        <v>0</v>
      </c>
      <c r="G653" s="2">
        <f t="shared" si="10"/>
        <v>1252.24424</v>
      </c>
      <c r="H653" s="2">
        <f t="shared" si="11"/>
        <v>0.18999999999999773</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9014084</v>
      </c>
      <c r="D654" s="1">
        <f>'PR-RAS'!E661</f>
        <v>9305122.1699999999</v>
      </c>
      <c r="E654" s="1">
        <v>0</v>
      </c>
      <c r="F654" s="1">
        <v>0</v>
      </c>
      <c r="G654" s="2">
        <f t="shared" si="10"/>
        <v>18038686.406020001</v>
      </c>
      <c r="H654" s="2">
        <f t="shared" si="11"/>
        <v>0.16999999992549419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235385</v>
      </c>
      <c r="D655" s="1">
        <f>'PR-RAS'!E662</f>
        <v>10000</v>
      </c>
      <c r="E655" s="1">
        <v>0</v>
      </c>
      <c r="F655" s="1">
        <v>0</v>
      </c>
      <c r="G655" s="2">
        <f t="shared" si="10"/>
        <v>167021.79</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20000</v>
      </c>
      <c r="D657" s="1">
        <f>'PR-RAS'!E664</f>
        <v>20000</v>
      </c>
      <c r="E657" s="1">
        <v>0</v>
      </c>
      <c r="F657" s="1">
        <v>0</v>
      </c>
      <c r="G657" s="2">
        <f t="shared" si="10"/>
        <v>39360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4098840</v>
      </c>
      <c r="D658" s="1">
        <f>'PR-RAS'!E665</f>
        <v>1388974.77</v>
      </c>
      <c r="E658" s="1">
        <v>0</v>
      </c>
      <c r="F658" s="1">
        <v>0</v>
      </c>
      <c r="G658" s="2">
        <f t="shared" si="10"/>
        <v>4518050.7277800003</v>
      </c>
      <c r="H658" s="2">
        <f t="shared" si="11"/>
        <v>0.22999999998137355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179017</v>
      </c>
      <c r="D662" s="1">
        <f>'PR-RAS'!E669</f>
        <v>67451.28</v>
      </c>
      <c r="E662" s="1">
        <v>0</v>
      </c>
      <c r="F662" s="1">
        <v>0</v>
      </c>
      <c r="G662" s="2">
        <f t="shared" si="10"/>
        <v>207500.82916000002</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65000</v>
      </c>
      <c r="D669" s="1">
        <f>'PR-RAS'!E676</f>
        <v>20000</v>
      </c>
      <c r="E669" s="1">
        <v>0</v>
      </c>
      <c r="F669" s="1">
        <v>0</v>
      </c>
      <c r="G669" s="2">
        <f t="shared" si="10"/>
        <v>70140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40000</v>
      </c>
      <c r="D670" s="1">
        <f>'PR-RAS'!E677</f>
        <v>30000</v>
      </c>
      <c r="E670" s="1">
        <v>0</v>
      </c>
      <c r="F670" s="1">
        <v>0</v>
      </c>
      <c r="G670" s="2">
        <f t="shared" si="10"/>
        <v>66900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94627.47</v>
      </c>
      <c r="E671" s="1">
        <v>0</v>
      </c>
      <c r="F671" s="1">
        <v>0</v>
      </c>
      <c r="G671" s="2">
        <f t="shared" si="10"/>
        <v>126800.8098</v>
      </c>
      <c r="H671" s="2">
        <f t="shared" si="11"/>
        <v>0.47000000000116415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1708348</v>
      </c>
      <c r="D687" s="1">
        <f>'PR-RAS'!E694</f>
        <v>964571.43</v>
      </c>
      <c r="E687" s="1">
        <v>0</v>
      </c>
      <c r="F687" s="1">
        <v>0</v>
      </c>
      <c r="G687" s="2">
        <f t="shared" si="10"/>
        <v>2495318.7299600006</v>
      </c>
      <c r="H687" s="2">
        <f t="shared" si="11"/>
        <v>0.43000000005122274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7769550</v>
      </c>
      <c r="D691" s="1">
        <f>'PR-RAS'!E698</f>
        <v>1693173.16</v>
      </c>
      <c r="E691" s="1">
        <v>0</v>
      </c>
      <c r="F691" s="1">
        <v>0</v>
      </c>
      <c r="G691" s="2">
        <f t="shared" si="10"/>
        <v>7697568.4607999995</v>
      </c>
      <c r="H691" s="2">
        <f t="shared" si="11"/>
        <v>0.15999999991618097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581</v>
      </c>
      <c r="D705" s="1">
        <f>'PR-RAS'!E712</f>
        <v>6790</v>
      </c>
      <c r="E705" s="1">
        <v>0</v>
      </c>
      <c r="F705" s="1">
        <v>0</v>
      </c>
      <c r="G705" s="2">
        <f t="shared" si="10"/>
        <v>9969.3439999999991</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32748</v>
      </c>
      <c r="D710" s="1">
        <f>'PR-RAS'!E717</f>
        <v>22403.26</v>
      </c>
      <c r="E710" s="1">
        <v>0</v>
      </c>
      <c r="F710" s="1">
        <v>0</v>
      </c>
      <c r="G710" s="2">
        <f t="shared" si="10"/>
        <v>54986.154679999992</v>
      </c>
      <c r="H710" s="2">
        <f t="shared" si="11"/>
        <v>0.25999999999839929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149100</v>
      </c>
      <c r="D711" s="1">
        <f>'PR-RAS'!E718</f>
        <v>254584.86</v>
      </c>
      <c r="E711" s="1">
        <v>0</v>
      </c>
      <c r="F711" s="1">
        <v>0</v>
      </c>
      <c r="G711" s="2">
        <f t="shared" si="10"/>
        <v>467371.50119999994</v>
      </c>
      <c r="H711" s="2">
        <f t="shared" si="11"/>
        <v>0.14000000001396984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21700</v>
      </c>
      <c r="D713" s="1">
        <f>'PR-RAS'!E720</f>
        <v>36031</v>
      </c>
      <c r="E713" s="1">
        <v>0</v>
      </c>
      <c r="F713" s="1">
        <v>0</v>
      </c>
      <c r="G713" s="2">
        <f t="shared" si="10"/>
        <v>66758.543999999994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82155</v>
      </c>
      <c r="D714" s="1">
        <f>'PR-RAS'!E721</f>
        <v>55052.76</v>
      </c>
      <c r="E714" s="1">
        <v>0</v>
      </c>
      <c r="F714" s="1">
        <v>0</v>
      </c>
      <c r="G714" s="2">
        <f t="shared" si="10"/>
        <v>137081.75076</v>
      </c>
      <c r="H714" s="2">
        <f t="shared" si="11"/>
        <v>0.23999999999796273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18519</v>
      </c>
      <c r="D715" s="1">
        <f>'PR-RAS'!E722</f>
        <v>6383.34</v>
      </c>
      <c r="E715" s="1">
        <v>0</v>
      </c>
      <c r="F715" s="1">
        <v>0</v>
      </c>
      <c r="G715" s="2">
        <f t="shared" si="10"/>
        <v>22337.97552</v>
      </c>
      <c r="H715" s="2">
        <f t="shared" si="11"/>
        <v>0.34000000000014552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29402</v>
      </c>
      <c r="D716" s="1">
        <f>'PR-RAS'!E723</f>
        <v>14313.67</v>
      </c>
      <c r="E716" s="1">
        <v>0</v>
      </c>
      <c r="F716" s="1">
        <v>0</v>
      </c>
      <c r="G716" s="2">
        <f t="shared" si="10"/>
        <v>41490.978099999993</v>
      </c>
      <c r="H716" s="2">
        <f t="shared" si="11"/>
        <v>0.32999999999992724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223997</v>
      </c>
      <c r="D718" s="1">
        <f>'PR-RAS'!E725</f>
        <v>351278.81</v>
      </c>
      <c r="E718" s="1">
        <v>0</v>
      </c>
      <c r="F718" s="1">
        <v>0</v>
      </c>
      <c r="G718" s="2">
        <f t="shared" si="10"/>
        <v>664339.66253999993</v>
      </c>
      <c r="H718" s="2">
        <f t="shared" si="11"/>
        <v>0.19000000000232831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41267</v>
      </c>
      <c r="D719" s="1">
        <f>'PR-RAS'!E726</f>
        <v>33548.870000000003</v>
      </c>
      <c r="E719" s="1">
        <v>0</v>
      </c>
      <c r="F719" s="1">
        <v>0</v>
      </c>
      <c r="G719" s="2">
        <f t="shared" si="10"/>
        <v>77805.883319999994</v>
      </c>
      <c r="H719" s="2">
        <f t="shared" si="11"/>
        <v>0.12999999999738066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101117</v>
      </c>
      <c r="D735" s="1">
        <f>'PR-RAS'!E742</f>
        <v>105795.59</v>
      </c>
      <c r="E735" s="1">
        <v>0</v>
      </c>
      <c r="F735" s="1">
        <v>0</v>
      </c>
      <c r="G735" s="2">
        <f t="shared" si="10"/>
        <v>229527.80411999999</v>
      </c>
      <c r="H735" s="2">
        <f t="shared" si="11"/>
        <v>0.41000000000349246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284189.40000000002</v>
      </c>
      <c r="E752" s="1">
        <v>0</v>
      </c>
      <c r="F752" s="1">
        <v>0</v>
      </c>
      <c r="G752" s="2">
        <f t="shared" si="10"/>
        <v>426852.47880000004</v>
      </c>
      <c r="H752" s="2">
        <f t="shared" si="11"/>
        <v>0.40000000002328306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284467</v>
      </c>
      <c r="D753" s="1">
        <f>'PR-RAS'!E760</f>
        <v>72000</v>
      </c>
      <c r="E753" s="1">
        <v>0</v>
      </c>
      <c r="F753" s="1">
        <v>0</v>
      </c>
      <c r="G753" s="2">
        <f t="shared" si="10"/>
        <v>322207.18400000001</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60000</v>
      </c>
      <c r="D756" s="1">
        <f>'PR-RAS'!E763</f>
        <v>0</v>
      </c>
      <c r="E756" s="1">
        <v>0</v>
      </c>
      <c r="F756" s="1">
        <v>0</v>
      </c>
      <c r="G756" s="2">
        <f t="shared" si="10"/>
        <v>45300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118061.12</v>
      </c>
      <c r="E757" s="1">
        <v>0</v>
      </c>
      <c r="F757" s="1">
        <v>0</v>
      </c>
      <c r="G757" s="2">
        <f t="shared" si="10"/>
        <v>178508.41344</v>
      </c>
      <c r="H757" s="2">
        <f t="shared" si="11"/>
        <v>0.11999999999534339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123750</v>
      </c>
      <c r="D766" s="1">
        <f>'PR-RAS'!E773</f>
        <v>0</v>
      </c>
      <c r="E766" s="1">
        <v>0</v>
      </c>
      <c r="F766" s="1">
        <v>0</v>
      </c>
      <c r="G766" s="2">
        <f t="shared" si="10"/>
        <v>94668.75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1896244</v>
      </c>
      <c r="D809" s="1">
        <f>'PR-RAS'!E816</f>
        <v>1488047.73</v>
      </c>
      <c r="E809" s="1">
        <v>0</v>
      </c>
      <c r="F809" s="1">
        <v>0</v>
      </c>
      <c r="G809" s="2">
        <f t="shared" si="10"/>
        <v>3936850.2836800003</v>
      </c>
      <c r="H809" s="2">
        <f t="shared" si="11"/>
        <v>0.27000000001862645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29159</v>
      </c>
      <c r="D810" s="1">
        <f>'PR-RAS'!E817</f>
        <v>32279.95</v>
      </c>
      <c r="E810" s="1">
        <v>0</v>
      </c>
      <c r="F810" s="1">
        <v>0</v>
      </c>
      <c r="G810" s="2">
        <f t="shared" ref="G810:G983" si="18">(B810/1000)*(C810*1+D810*2)</f>
        <v>75818.590100000001</v>
      </c>
      <c r="H810" s="2">
        <f t="shared" ref="H810:H1067" si="19">ABS(C810-ROUND(C810,0))+ABS(D810-ROUND(D810,0))</f>
        <v>4.9999999999272404E-2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265025</v>
      </c>
      <c r="D812" s="1">
        <f>'PR-RAS'!E819</f>
        <v>245974.67</v>
      </c>
      <c r="E812" s="1">
        <v>0</v>
      </c>
      <c r="F812" s="1">
        <v>0</v>
      </c>
      <c r="G812" s="2">
        <f t="shared" si="18"/>
        <v>613906.18974000006</v>
      </c>
      <c r="H812" s="2">
        <f t="shared" si="19"/>
        <v>0.32999999998719431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230500</v>
      </c>
      <c r="D814" s="1">
        <f>'PR-RAS'!E821</f>
        <v>195000</v>
      </c>
      <c r="E814" s="1">
        <v>0</v>
      </c>
      <c r="F814" s="1">
        <v>0</v>
      </c>
      <c r="G814" s="2">
        <f t="shared" si="18"/>
        <v>504466.49999999994</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69711</v>
      </c>
      <c r="D816" s="1">
        <f>'PR-RAS'!E823</f>
        <v>48494.68</v>
      </c>
      <c r="E816" s="1">
        <v>0</v>
      </c>
      <c r="F816" s="1">
        <v>0</v>
      </c>
      <c r="G816" s="2">
        <f t="shared" si="18"/>
        <v>135860.79339999997</v>
      </c>
      <c r="H816" s="2">
        <f t="shared" si="19"/>
        <v>0.31999999999970896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518094</v>
      </c>
      <c r="D817" s="1">
        <f>'PR-RAS'!E824</f>
        <v>590775.51</v>
      </c>
      <c r="E817" s="1">
        <v>0</v>
      </c>
      <c r="F817" s="1">
        <v>0</v>
      </c>
      <c r="G817" s="2">
        <f t="shared" si="18"/>
        <v>1386910.33632</v>
      </c>
      <c r="H817" s="2">
        <f t="shared" si="19"/>
        <v>0.48999999999068677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196520</v>
      </c>
      <c r="D818" s="1">
        <f>'PR-RAS'!E825</f>
        <v>0</v>
      </c>
      <c r="E818" s="1">
        <v>0</v>
      </c>
      <c r="F818" s="1">
        <v>0</v>
      </c>
      <c r="G818" s="2">
        <f t="shared" si="18"/>
        <v>160556.84</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372100</v>
      </c>
      <c r="D819" s="1">
        <f>'PR-RAS'!E826</f>
        <v>343467.28</v>
      </c>
      <c r="E819" s="1">
        <v>0</v>
      </c>
      <c r="F819" s="1">
        <v>0</v>
      </c>
      <c r="G819" s="2">
        <f t="shared" si="18"/>
        <v>866290.27008000005</v>
      </c>
      <c r="H819" s="2">
        <f t="shared" si="19"/>
        <v>0.28000000002793968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57408</v>
      </c>
      <c r="D820" s="1">
        <f>'PR-RAS'!E827</f>
        <v>0</v>
      </c>
      <c r="E820" s="1">
        <v>0</v>
      </c>
      <c r="F820" s="1">
        <v>0</v>
      </c>
      <c r="G820" s="2">
        <f t="shared" si="18"/>
        <v>47017.151999999995</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126253</v>
      </c>
      <c r="D821" s="1">
        <f>'PR-RAS'!E828</f>
        <v>144566.49</v>
      </c>
      <c r="E821" s="1">
        <v>0</v>
      </c>
      <c r="F821" s="1">
        <v>0</v>
      </c>
      <c r="G821" s="2">
        <f t="shared" si="18"/>
        <v>340616.50359999994</v>
      </c>
      <c r="H821" s="2">
        <f t="shared" si="19"/>
        <v>0.48999999999068677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356292</v>
      </c>
      <c r="D827" s="1">
        <f>'PR-RAS'!E834</f>
        <v>632862.30000000005</v>
      </c>
      <c r="E827" s="1">
        <v>0</v>
      </c>
      <c r="F827" s="1">
        <v>0</v>
      </c>
      <c r="G827" s="2">
        <f t="shared" si="18"/>
        <v>1339785.7116</v>
      </c>
      <c r="H827" s="2">
        <f t="shared" si="19"/>
        <v>0.30000000004656613</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11465982</v>
      </c>
      <c r="D878" s="1">
        <f>'PR-RAS'!E885</f>
        <v>4887237.0199999996</v>
      </c>
      <c r="E878" s="1">
        <v>0</v>
      </c>
      <c r="F878" s="1">
        <v>0</v>
      </c>
      <c r="G878" s="2">
        <f t="shared" si="18"/>
        <v>18627879.947079998</v>
      </c>
      <c r="H878" s="2">
        <f t="shared" si="19"/>
        <v>1.9999999552965164E-2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1796675.17</v>
      </c>
      <c r="E879" s="1">
        <v>0</v>
      </c>
      <c r="F879" s="1">
        <v>0</v>
      </c>
      <c r="G879" s="2">
        <f t="shared" si="18"/>
        <v>3154961.59852</v>
      </c>
      <c r="H879" s="2">
        <f t="shared" si="19"/>
        <v>0.16999999992549419</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3225692</v>
      </c>
      <c r="D946" s="1">
        <f>'PR-RAS'!E953</f>
        <v>5155000</v>
      </c>
      <c r="E946" s="1">
        <v>0</v>
      </c>
      <c r="F946" s="1">
        <v>0</v>
      </c>
      <c r="G946" s="2">
        <f t="shared" si="18"/>
        <v>12791228.939999999</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528443</v>
      </c>
      <c r="D947" s="1">
        <f>'PR-RAS'!E954</f>
        <v>616517.02</v>
      </c>
      <c r="E947" s="1">
        <v>0</v>
      </c>
      <c r="F947" s="1">
        <v>0</v>
      </c>
      <c r="G947" s="2">
        <f t="shared" si="18"/>
        <v>1666357.27984</v>
      </c>
      <c r="H947" s="2">
        <f t="shared" si="19"/>
        <v>2.0000000018626451E-2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535215.07999999996</v>
      </c>
      <c r="E961" s="1">
        <v>0</v>
      </c>
      <c r="F961" s="1">
        <v>0</v>
      </c>
      <c r="G961" s="2">
        <f t="shared" si="18"/>
        <v>1027612.9535999999</v>
      </c>
      <c r="H961" s="2">
        <f t="shared" si="19"/>
        <v>7.9999999958090484E-2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144474834</v>
      </c>
      <c r="D984" s="6">
        <f>BILANCA!E6</f>
        <v>154302052.31999999</v>
      </c>
      <c r="E984" s="6">
        <v>0</v>
      </c>
      <c r="F984" s="6">
        <v>0</v>
      </c>
      <c r="G984" s="7">
        <f t="shared" ref="G984:G1241" si="22">B984/1000*C984+B984/500*D984</f>
        <v>453078.93863999995</v>
      </c>
      <c r="H984" s="7">
        <f t="shared" si="19"/>
        <v>0.31999999284744263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100661821</v>
      </c>
      <c r="D985" s="1">
        <f>BILANCA!E7</f>
        <v>109863897.39</v>
      </c>
      <c r="E985" s="1">
        <v>0</v>
      </c>
      <c r="F985" s="1">
        <v>0</v>
      </c>
      <c r="G985" s="2">
        <f t="shared" si="22"/>
        <v>640779.23155999999</v>
      </c>
      <c r="H985" s="2">
        <f t="shared" si="19"/>
        <v>0.39000000059604645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25925508</v>
      </c>
      <c r="D986" s="1">
        <f>BILANCA!E8</f>
        <v>26943712.5</v>
      </c>
      <c r="E986" s="1">
        <v>0</v>
      </c>
      <c r="F986" s="1">
        <v>0</v>
      </c>
      <c r="G986" s="2">
        <f t="shared" si="22"/>
        <v>239438.799</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25831706</v>
      </c>
      <c r="D987" s="1">
        <f>BILANCA!E9</f>
        <v>26854600.5</v>
      </c>
      <c r="E987" s="1">
        <v>0</v>
      </c>
      <c r="F987" s="1">
        <v>0</v>
      </c>
      <c r="G987" s="2">
        <f t="shared" si="22"/>
        <v>318163.62800000003</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108216</v>
      </c>
      <c r="D988" s="1">
        <f>BILANCA!E10</f>
        <v>108216.02</v>
      </c>
      <c r="E988" s="1">
        <v>0</v>
      </c>
      <c r="F988" s="1">
        <v>0</v>
      </c>
      <c r="G988" s="2">
        <f t="shared" si="22"/>
        <v>1623.2402000000002</v>
      </c>
      <c r="H988" s="2">
        <f t="shared" si="19"/>
        <v>2.0000000004074536E-2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14414</v>
      </c>
      <c r="D989" s="1">
        <f>BILANCA!E11</f>
        <v>19104.02</v>
      </c>
      <c r="E989" s="1">
        <v>0</v>
      </c>
      <c r="F989" s="1">
        <v>0</v>
      </c>
      <c r="G989" s="2">
        <f t="shared" si="22"/>
        <v>315.73224000000005</v>
      </c>
      <c r="H989" s="2">
        <f t="shared" si="19"/>
        <v>2.0000000000436557E-2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68834570</v>
      </c>
      <c r="D990" s="1">
        <f>BILANCA!E12</f>
        <v>73727667.049999997</v>
      </c>
      <c r="E990" s="1">
        <v>0</v>
      </c>
      <c r="F990" s="1">
        <v>0</v>
      </c>
      <c r="G990" s="2">
        <f t="shared" si="22"/>
        <v>1514029.3287</v>
      </c>
      <c r="H990" s="2">
        <f t="shared" si="19"/>
        <v>4.9999997019767761E-2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62910828</v>
      </c>
      <c r="D991" s="1">
        <f>BILANCA!E13</f>
        <v>68526324.170000002</v>
      </c>
      <c r="E991" s="1">
        <v>0</v>
      </c>
      <c r="F991" s="1">
        <v>0</v>
      </c>
      <c r="G991" s="2">
        <f t="shared" si="22"/>
        <v>1599707.8107200002</v>
      </c>
      <c r="H991" s="2">
        <f t="shared" si="19"/>
        <v>0.17000000178813934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628661</v>
      </c>
      <c r="D992" s="1">
        <f>BILANCA!E14</f>
        <v>698569.68</v>
      </c>
      <c r="E992" s="1">
        <v>0</v>
      </c>
      <c r="F992" s="1">
        <v>0</v>
      </c>
      <c r="G992" s="2">
        <f t="shared" si="22"/>
        <v>18232.203239999999</v>
      </c>
      <c r="H992" s="2">
        <f t="shared" si="19"/>
        <v>0.31999999994877726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28896117</v>
      </c>
      <c r="D993" s="1">
        <f>BILANCA!E15</f>
        <v>28312264.940000001</v>
      </c>
      <c r="E993" s="1">
        <v>0</v>
      </c>
      <c r="F993" s="1">
        <v>0</v>
      </c>
      <c r="G993" s="2">
        <f t="shared" si="22"/>
        <v>855206.46879999992</v>
      </c>
      <c r="H993" s="2">
        <f t="shared" si="19"/>
        <v>5.9999998658895493E-2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32796882</v>
      </c>
      <c r="D994" s="1">
        <f>BILANCA!E16</f>
        <v>34590614.380000003</v>
      </c>
      <c r="E994" s="1">
        <v>0</v>
      </c>
      <c r="F994" s="1">
        <v>0</v>
      </c>
      <c r="G994" s="2">
        <f t="shared" si="22"/>
        <v>1121759.2183600001</v>
      </c>
      <c r="H994" s="2">
        <f t="shared" si="19"/>
        <v>0.38000000268220901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15418590</v>
      </c>
      <c r="D995" s="1">
        <f>BILANCA!E17</f>
        <v>22303748.18</v>
      </c>
      <c r="E995" s="1">
        <v>0</v>
      </c>
      <c r="F995" s="1">
        <v>0</v>
      </c>
      <c r="G995" s="2">
        <f t="shared" si="22"/>
        <v>720313.03631999996</v>
      </c>
      <c r="H995" s="2">
        <f t="shared" si="19"/>
        <v>0.17999999970197678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14829422</v>
      </c>
      <c r="D996" s="1">
        <f>BILANCA!E18</f>
        <v>17378873.010000002</v>
      </c>
      <c r="E996" s="1">
        <v>0</v>
      </c>
      <c r="F996" s="1">
        <v>0</v>
      </c>
      <c r="G996" s="2">
        <f t="shared" si="22"/>
        <v>644633.18426000001</v>
      </c>
      <c r="H996" s="2">
        <f t="shared" si="19"/>
        <v>1.0000001639127731E-2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4094986</v>
      </c>
      <c r="D997" s="1">
        <f>BILANCA!E19</f>
        <v>3323786.6100000013</v>
      </c>
      <c r="E997" s="1">
        <v>0</v>
      </c>
      <c r="F997" s="1">
        <v>0</v>
      </c>
      <c r="G997" s="2">
        <f t="shared" si="22"/>
        <v>150395.82908000005</v>
      </c>
      <c r="H997" s="2">
        <f t="shared" si="19"/>
        <v>0.3899999987334013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2676209</v>
      </c>
      <c r="D998" s="1">
        <f>BILANCA!E20</f>
        <v>2809342.31</v>
      </c>
      <c r="E998" s="1">
        <v>0</v>
      </c>
      <c r="F998" s="1">
        <v>0</v>
      </c>
      <c r="G998" s="2">
        <f t="shared" si="22"/>
        <v>124423.40429999999</v>
      </c>
      <c r="H998" s="2">
        <f t="shared" si="19"/>
        <v>0.31000000005587935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443291</v>
      </c>
      <c r="D999" s="1">
        <f>BILANCA!E21</f>
        <v>447281.12</v>
      </c>
      <c r="E999" s="1">
        <v>0</v>
      </c>
      <c r="F999" s="1">
        <v>0</v>
      </c>
      <c r="G999" s="2">
        <f t="shared" si="22"/>
        <v>21405.651839999999</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414377</v>
      </c>
      <c r="D1000" s="1">
        <f>BILANCA!E22</f>
        <v>545978.68999999994</v>
      </c>
      <c r="E1000" s="1">
        <v>0</v>
      </c>
      <c r="F1000" s="1">
        <v>0</v>
      </c>
      <c r="G1000" s="2">
        <f t="shared" si="22"/>
        <v>25607.68446</v>
      </c>
      <c r="H1000" s="2">
        <f t="shared" si="19"/>
        <v>0.31000000005587935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345345</v>
      </c>
      <c r="D1002" s="1">
        <f>BILANCA!E24</f>
        <v>512171.45</v>
      </c>
      <c r="E1002" s="1">
        <v>0</v>
      </c>
      <c r="F1002" s="1">
        <v>0</v>
      </c>
      <c r="G1002" s="2">
        <f t="shared" si="22"/>
        <v>26024.070100000001</v>
      </c>
      <c r="H1002" s="2">
        <f t="shared" si="19"/>
        <v>0.45000000001164153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730832</v>
      </c>
      <c r="D1003" s="1">
        <f>BILANCA!E25</f>
        <v>734271.5</v>
      </c>
      <c r="E1003" s="1">
        <v>0</v>
      </c>
      <c r="F1003" s="1">
        <v>0</v>
      </c>
      <c r="G1003" s="2">
        <f t="shared" si="22"/>
        <v>43987.5</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3547283</v>
      </c>
      <c r="D1004" s="1">
        <f>BILANCA!E26</f>
        <v>3582549.39</v>
      </c>
      <c r="E1004" s="1">
        <v>0</v>
      </c>
      <c r="F1004" s="1">
        <v>0</v>
      </c>
      <c r="G1004" s="2">
        <f t="shared" si="22"/>
        <v>224960.01738</v>
      </c>
      <c r="H1004" s="2">
        <f t="shared" si="19"/>
        <v>0.39000000013038516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4062351</v>
      </c>
      <c r="D1006" s="1">
        <f>BILANCA!E28</f>
        <v>5307807.8499999996</v>
      </c>
      <c r="E1006" s="1">
        <v>0</v>
      </c>
      <c r="F1006" s="1">
        <v>0</v>
      </c>
      <c r="G1006" s="2">
        <f t="shared" si="22"/>
        <v>337593.2341</v>
      </c>
      <c r="H1006" s="2">
        <f t="shared" si="19"/>
        <v>0.15000000037252903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514810</v>
      </c>
      <c r="D1007" s="1">
        <f>BILANCA!E29</f>
        <v>422086.02</v>
      </c>
      <c r="E1007" s="1">
        <v>0</v>
      </c>
      <c r="F1007" s="1">
        <v>0</v>
      </c>
      <c r="G1007" s="2">
        <f t="shared" si="22"/>
        <v>32615.568960000004</v>
      </c>
      <c r="H1007" s="2">
        <f t="shared" si="19"/>
        <v>2.0000000018626451E-2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828565</v>
      </c>
      <c r="D1008" s="1">
        <f>BILANCA!E30</f>
        <v>828564.55</v>
      </c>
      <c r="E1008" s="1">
        <v>0</v>
      </c>
      <c r="F1008" s="1">
        <v>0</v>
      </c>
      <c r="G1008" s="2">
        <f t="shared" si="22"/>
        <v>62142.352500000008</v>
      </c>
      <c r="H1008" s="2">
        <f t="shared" si="19"/>
        <v>0.44999999995343387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313755</v>
      </c>
      <c r="D1012" s="1">
        <f>BILANCA!E34</f>
        <v>406478.53</v>
      </c>
      <c r="E1012" s="1">
        <v>0</v>
      </c>
      <c r="F1012" s="1">
        <v>0</v>
      </c>
      <c r="G1012" s="2">
        <f t="shared" si="22"/>
        <v>32674.649740000004</v>
      </c>
      <c r="H1012" s="2">
        <f t="shared" si="19"/>
        <v>0.46999999997206032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254825</v>
      </c>
      <c r="D1013" s="1">
        <f>BILANCA!E35</f>
        <v>369782.84999999963</v>
      </c>
      <c r="E1013" s="1">
        <v>0</v>
      </c>
      <c r="F1013" s="1">
        <v>0</v>
      </c>
      <c r="G1013" s="2">
        <f t="shared" si="22"/>
        <v>29831.720999999976</v>
      </c>
      <c r="H1013" s="2">
        <f t="shared" si="19"/>
        <v>0.15000000037252903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3172820</v>
      </c>
      <c r="D1014" s="1">
        <f>BILANCA!E36</f>
        <v>3341946.07</v>
      </c>
      <c r="E1014" s="1">
        <v>0</v>
      </c>
      <c r="F1014" s="1">
        <v>0</v>
      </c>
      <c r="G1014" s="2">
        <f t="shared" si="22"/>
        <v>305558.07633999997</v>
      </c>
      <c r="H1014" s="2">
        <f t="shared" si="19"/>
        <v>6.9999999832361937E-2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18000</v>
      </c>
      <c r="D1015" s="1">
        <f>BILANCA!E37</f>
        <v>18000</v>
      </c>
      <c r="E1015" s="1">
        <v>0</v>
      </c>
      <c r="F1015" s="1">
        <v>0</v>
      </c>
      <c r="G1015" s="2">
        <f t="shared" si="22"/>
        <v>1728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2894</v>
      </c>
      <c r="D1017" s="1">
        <f>BILANCA!E39</f>
        <v>2893.51</v>
      </c>
      <c r="E1017" s="1">
        <v>0</v>
      </c>
      <c r="F1017" s="1">
        <v>0</v>
      </c>
      <c r="G1017" s="2">
        <f t="shared" si="22"/>
        <v>295.15468000000004</v>
      </c>
      <c r="H1017" s="2">
        <f t="shared" si="19"/>
        <v>0.48999999999978172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2938889</v>
      </c>
      <c r="D1018" s="1">
        <f>BILANCA!E40</f>
        <v>2993056.73</v>
      </c>
      <c r="E1018" s="1">
        <v>0</v>
      </c>
      <c r="F1018" s="1">
        <v>0</v>
      </c>
      <c r="G1018" s="2">
        <f t="shared" si="22"/>
        <v>312375.08610000001</v>
      </c>
      <c r="H1018" s="2">
        <f t="shared" si="19"/>
        <v>0.27000000001862645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124000</v>
      </c>
      <c r="D1019" s="1">
        <f>BILANCA!E41</f>
        <v>124000</v>
      </c>
      <c r="E1019" s="1">
        <v>0</v>
      </c>
      <c r="F1019" s="1">
        <v>0</v>
      </c>
      <c r="G1019" s="2">
        <f t="shared" si="22"/>
        <v>13392</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124000</v>
      </c>
      <c r="D1020" s="1">
        <f>BILANCA!E42</f>
        <v>124000</v>
      </c>
      <c r="E1020" s="1">
        <v>0</v>
      </c>
      <c r="F1020" s="1">
        <v>0</v>
      </c>
      <c r="G1020" s="2">
        <f t="shared" si="22"/>
        <v>13764</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935121</v>
      </c>
      <c r="D1023" s="1">
        <f>BILANCA!E45</f>
        <v>961687.39999999991</v>
      </c>
      <c r="E1023" s="1">
        <v>0</v>
      </c>
      <c r="F1023" s="1">
        <v>0</v>
      </c>
      <c r="G1023" s="2">
        <f t="shared" si="22"/>
        <v>114339.83199999999</v>
      </c>
      <c r="H1023" s="2">
        <f t="shared" si="19"/>
        <v>0.39999999990686774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77547</v>
      </c>
      <c r="D1025" s="1">
        <f>BILANCA!E47</f>
        <v>9300</v>
      </c>
      <c r="E1025" s="1">
        <v>0</v>
      </c>
      <c r="F1025" s="1">
        <v>0</v>
      </c>
      <c r="G1025" s="2">
        <f t="shared" si="22"/>
        <v>4038.174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1105506</v>
      </c>
      <c r="D1026" s="1">
        <f>BILANCA!E48</f>
        <v>1077630.75</v>
      </c>
      <c r="E1026" s="1">
        <v>0</v>
      </c>
      <c r="F1026" s="1">
        <v>0</v>
      </c>
      <c r="G1026" s="2">
        <f t="shared" si="22"/>
        <v>140213.00249999997</v>
      </c>
      <c r="H1026" s="2">
        <f t="shared" si="19"/>
        <v>0.25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46381.63</v>
      </c>
      <c r="E1027" s="1">
        <v>0</v>
      </c>
      <c r="F1027" s="1">
        <v>0</v>
      </c>
      <c r="G1027" s="2">
        <f t="shared" si="22"/>
        <v>4081.5834399999994</v>
      </c>
      <c r="H1027" s="2">
        <f t="shared" si="19"/>
        <v>0.37000000000261934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247932</v>
      </c>
      <c r="D1028" s="1">
        <f>BILANCA!E50</f>
        <v>171624.98</v>
      </c>
      <c r="E1028" s="1">
        <v>0</v>
      </c>
      <c r="F1028" s="1">
        <v>0</v>
      </c>
      <c r="G1028" s="2">
        <f t="shared" si="22"/>
        <v>26603.188199999997</v>
      </c>
      <c r="H1028" s="2">
        <f t="shared" si="19"/>
        <v>1.9999999989522621E-2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133119</v>
      </c>
      <c r="D1032" s="1">
        <f>BILANCA!E54</f>
        <v>166610.94</v>
      </c>
      <c r="E1032" s="1">
        <v>0</v>
      </c>
      <c r="F1032" s="1">
        <v>0</v>
      </c>
      <c r="G1032" s="2">
        <f t="shared" si="22"/>
        <v>22850.703119999998</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133119</v>
      </c>
      <c r="D1033" s="1">
        <f>BILANCA!E55</f>
        <v>166610.94</v>
      </c>
      <c r="E1033" s="1">
        <v>0</v>
      </c>
      <c r="F1033" s="1">
        <v>0</v>
      </c>
      <c r="G1033" s="2">
        <f t="shared" si="22"/>
        <v>23317.044000000002</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5901743</v>
      </c>
      <c r="D1034" s="1">
        <f>BILANCA!E56</f>
        <v>9182521.5899999999</v>
      </c>
      <c r="E1034" s="1">
        <v>0</v>
      </c>
      <c r="F1034" s="1">
        <v>0</v>
      </c>
      <c r="G1034" s="2">
        <f t="shared" si="22"/>
        <v>1237606.0951799999</v>
      </c>
      <c r="H1034" s="2">
        <f t="shared" si="19"/>
        <v>0.41000000014901161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5092741</v>
      </c>
      <c r="D1035" s="1">
        <f>BILANCA!E57</f>
        <v>7812771.5899999999</v>
      </c>
      <c r="E1035" s="1">
        <v>0</v>
      </c>
      <c r="F1035" s="1">
        <v>0</v>
      </c>
      <c r="G1035" s="2">
        <f t="shared" si="22"/>
        <v>1077350.7773599999</v>
      </c>
      <c r="H1035" s="2">
        <f t="shared" si="19"/>
        <v>0.41000000014901161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630752</v>
      </c>
      <c r="D1039" s="1">
        <f>BILANCA!E61</f>
        <v>1191500</v>
      </c>
      <c r="E1039" s="1">
        <v>0</v>
      </c>
      <c r="F1039" s="1">
        <v>0</v>
      </c>
      <c r="G1039" s="2">
        <f t="shared" si="22"/>
        <v>168770.11199999999</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178250</v>
      </c>
      <c r="D1040" s="1">
        <f>BILANCA!E62</f>
        <v>178250</v>
      </c>
      <c r="E1040" s="1">
        <v>0</v>
      </c>
      <c r="F1040" s="1">
        <v>0</v>
      </c>
      <c r="G1040" s="2">
        <f t="shared" si="22"/>
        <v>30480.75</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9996.25</v>
      </c>
      <c r="E1041" s="1">
        <v>0</v>
      </c>
      <c r="F1041" s="1">
        <v>0</v>
      </c>
      <c r="G1041" s="2">
        <f t="shared" si="22"/>
        <v>1159.5650000000001</v>
      </c>
      <c r="H1041" s="2">
        <f t="shared" si="19"/>
        <v>0.25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9996.25</v>
      </c>
      <c r="E1042" s="1">
        <v>0</v>
      </c>
      <c r="F1042" s="1">
        <v>0</v>
      </c>
      <c r="G1042" s="2">
        <f t="shared" si="22"/>
        <v>1179.5574999999999</v>
      </c>
      <c r="H1042" s="2">
        <f t="shared" si="19"/>
        <v>0.25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43813013</v>
      </c>
      <c r="D1046" s="1">
        <f>BILANCA!E68</f>
        <v>44438154.93</v>
      </c>
      <c r="E1046" s="1">
        <v>0</v>
      </c>
      <c r="F1046" s="1">
        <v>0</v>
      </c>
      <c r="G1046" s="2">
        <f t="shared" si="22"/>
        <v>8359427.3401800003</v>
      </c>
      <c r="H1046" s="2">
        <f t="shared" si="19"/>
        <v>7.0000000298023224E-2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1412743</v>
      </c>
      <c r="D1047" s="1">
        <f>BILANCA!E69</f>
        <v>1667507.98</v>
      </c>
      <c r="E1047" s="1">
        <v>0</v>
      </c>
      <c r="F1047" s="1">
        <v>0</v>
      </c>
      <c r="G1047" s="2">
        <f t="shared" si="22"/>
        <v>303856.57344000001</v>
      </c>
      <c r="H1047" s="2">
        <f t="shared" si="19"/>
        <v>2.0000000018626451E-2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1401828</v>
      </c>
      <c r="D1048" s="1">
        <f>BILANCA!E70</f>
        <v>1661953.83</v>
      </c>
      <c r="E1048" s="1">
        <v>0</v>
      </c>
      <c r="F1048" s="1">
        <v>0</v>
      </c>
      <c r="G1048" s="2">
        <f t="shared" si="22"/>
        <v>307172.81790000002</v>
      </c>
      <c r="H1048" s="2">
        <f t="shared" si="19"/>
        <v>0.16999999992549419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1401828</v>
      </c>
      <c r="D1050" s="1">
        <f>BILANCA!E72</f>
        <v>1661953.83</v>
      </c>
      <c r="E1050" s="1">
        <v>0</v>
      </c>
      <c r="F1050" s="1">
        <v>0</v>
      </c>
      <c r="G1050" s="2">
        <f t="shared" si="22"/>
        <v>316624.28922000004</v>
      </c>
      <c r="H1050" s="2">
        <f t="shared" si="19"/>
        <v>0.16999999992549419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t="str">
        <f>BILANCA!E73</f>
        <v xml:space="preserve">  </v>
      </c>
      <c r="E1051" s="1">
        <v>0</v>
      </c>
      <c r="F1051" s="1">
        <v>0</v>
      </c>
      <c r="G1051" s="2" t="e">
        <f t="shared" si="22"/>
        <v>#VALUE!</v>
      </c>
      <c r="H1051" s="2" t="e">
        <f t="shared" si="19"/>
        <v>#VALUE!</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t="str">
        <f>BILANCA!E74</f>
        <v xml:space="preserve"> </v>
      </c>
      <c r="E1052" s="1">
        <v>0</v>
      </c>
      <c r="F1052" s="1">
        <v>0</v>
      </c>
      <c r="G1052" s="2" t="e">
        <f t="shared" si="22"/>
        <v>#VALUE!</v>
      </c>
      <c r="H1052" s="2" t="e">
        <f t="shared" si="19"/>
        <v>#VALUE!</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10915</v>
      </c>
      <c r="D1054" s="1">
        <f>BILANCA!E76</f>
        <v>5554.15</v>
      </c>
      <c r="E1054" s="1">
        <v>0</v>
      </c>
      <c r="F1054" s="1">
        <v>0</v>
      </c>
      <c r="G1054" s="2">
        <f t="shared" si="22"/>
        <v>1563.6542999999997</v>
      </c>
      <c r="H1054" s="2">
        <f t="shared" si="19"/>
        <v>0.1499999999996362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503559</v>
      </c>
      <c r="D1056" s="1">
        <f>BILANCA!E78</f>
        <v>572209.84</v>
      </c>
      <c r="E1056" s="1">
        <v>0</v>
      </c>
      <c r="F1056" s="1">
        <v>0</v>
      </c>
      <c r="G1056" s="2">
        <f t="shared" si="22"/>
        <v>120302.44364</v>
      </c>
      <c r="H1056" s="2">
        <f t="shared" si="19"/>
        <v>0.16000000003259629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980.67</v>
      </c>
      <c r="E1061" s="1">
        <v>0</v>
      </c>
      <c r="F1061" s="1">
        <v>0</v>
      </c>
      <c r="G1061" s="2">
        <f t="shared" si="22"/>
        <v>152.98452</v>
      </c>
      <c r="H1061" s="2">
        <f t="shared" si="19"/>
        <v>0.33000000000004093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v>
      </c>
      <c r="D1062" s="1">
        <f>BILANCA!E84</f>
        <v>7.33</v>
      </c>
      <c r="E1062" s="1">
        <v>0</v>
      </c>
      <c r="F1062" s="1">
        <v>0</v>
      </c>
      <c r="G1062" s="2">
        <f t="shared" si="22"/>
        <v>1.7111399999999999</v>
      </c>
      <c r="H1062" s="2">
        <f t="shared" si="19"/>
        <v>0.33000000000000007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503552</v>
      </c>
      <c r="D1064" s="1">
        <f>BILANCA!E86</f>
        <v>571221.84</v>
      </c>
      <c r="E1064" s="1">
        <v>0</v>
      </c>
      <c r="F1064" s="1">
        <v>0</v>
      </c>
      <c r="G1064" s="2">
        <f t="shared" si="22"/>
        <v>133325.65007999999</v>
      </c>
      <c r="H1064" s="2">
        <f t="shared" si="19"/>
        <v>0.16000000003259629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41248700</v>
      </c>
      <c r="D1112" s="1">
        <f>BILANCA!E134</f>
        <v>41248700</v>
      </c>
      <c r="E1112" s="1">
        <v>0</v>
      </c>
      <c r="F1112" s="1">
        <v>0</v>
      </c>
      <c r="G1112" s="2">
        <f t="shared" si="22"/>
        <v>15963246.899999999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41248700</v>
      </c>
      <c r="D1113" s="1">
        <f>BILANCA!E135</f>
        <v>41248700</v>
      </c>
      <c r="E1113" s="1">
        <v>0</v>
      </c>
      <c r="F1113" s="1">
        <v>0</v>
      </c>
      <c r="G1113" s="2">
        <f t="shared" si="22"/>
        <v>16086993</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36832400</v>
      </c>
      <c r="D1116" s="1">
        <f>BILANCA!E138</f>
        <v>36832400</v>
      </c>
      <c r="E1116" s="1">
        <v>0</v>
      </c>
      <c r="F1116" s="1">
        <v>0</v>
      </c>
      <c r="G1116" s="2">
        <f t="shared" si="22"/>
        <v>14696127.600000001</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4416300</v>
      </c>
      <c r="D1119" s="1">
        <f>BILANCA!E141</f>
        <v>4416300</v>
      </c>
      <c r="E1119" s="1">
        <v>0</v>
      </c>
      <c r="F1119" s="1">
        <v>0</v>
      </c>
      <c r="G1119" s="2">
        <f t="shared" si="22"/>
        <v>1801850.4000000001</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640268</v>
      </c>
      <c r="D1124" s="1">
        <f>BILANCA!E146</f>
        <v>944692.54</v>
      </c>
      <c r="E1124" s="1">
        <v>0</v>
      </c>
      <c r="F1124" s="1">
        <v>0</v>
      </c>
      <c r="G1124" s="2">
        <f t="shared" si="22"/>
        <v>356681.08428000001</v>
      </c>
      <c r="H1124" s="2">
        <f t="shared" si="23"/>
        <v>0.4599999999627471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605030</v>
      </c>
      <c r="D1125" s="1">
        <f>BILANCA!E147</f>
        <v>683057.05</v>
      </c>
      <c r="E1125" s="1">
        <v>0</v>
      </c>
      <c r="F1125" s="1">
        <v>0</v>
      </c>
      <c r="G1125" s="2">
        <f t="shared" si="22"/>
        <v>279902.46220000001</v>
      </c>
      <c r="H1125" s="2">
        <f t="shared" si="23"/>
        <v>5.0000000046566129E-2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1723380</v>
      </c>
      <c r="D1136" s="1">
        <f>BILANCA!E158</f>
        <v>790276.6</v>
      </c>
      <c r="E1136" s="1">
        <v>0</v>
      </c>
      <c r="F1136" s="1">
        <v>0</v>
      </c>
      <c r="G1136" s="2">
        <f t="shared" si="22"/>
        <v>505501.77960000001</v>
      </c>
      <c r="H1136" s="2">
        <f t="shared" si="23"/>
        <v>0.40000000002328306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1106046</v>
      </c>
      <c r="D1137" s="1">
        <f>BILANCA!E159</f>
        <v>883285.7</v>
      </c>
      <c r="E1137" s="1">
        <v>0</v>
      </c>
      <c r="F1137" s="1">
        <v>0</v>
      </c>
      <c r="G1137" s="2">
        <f t="shared" si="22"/>
        <v>442383.07959999994</v>
      </c>
      <c r="H1137" s="2">
        <f t="shared" si="23"/>
        <v>0.30000000004656613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27593.11</v>
      </c>
      <c r="E1138" s="1">
        <v>0</v>
      </c>
      <c r="F1138" s="1">
        <v>0</v>
      </c>
      <c r="G1138" s="2">
        <f t="shared" si="22"/>
        <v>8553.8641000000007</v>
      </c>
      <c r="H1138" s="2">
        <f t="shared" si="23"/>
        <v>0.11000000000058208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1200</v>
      </c>
      <c r="D1140" s="1">
        <f>BILANCA!E162</f>
        <v>0</v>
      </c>
      <c r="E1140" s="1">
        <v>0</v>
      </c>
      <c r="F1140" s="1">
        <v>0</v>
      </c>
      <c r="G1140" s="2">
        <f t="shared" si="22"/>
        <v>188.4</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2795388</v>
      </c>
      <c r="D1141" s="1">
        <f>BILANCA!E163</f>
        <v>1439519.92</v>
      </c>
      <c r="E1141" s="1">
        <v>0</v>
      </c>
      <c r="F1141" s="1">
        <v>0</v>
      </c>
      <c r="G1141" s="2">
        <f t="shared" si="22"/>
        <v>896559.59872000001</v>
      </c>
      <c r="H1141" s="2">
        <f t="shared" si="23"/>
        <v>8.0000000074505806E-2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6889</v>
      </c>
      <c r="D1142" s="1">
        <f>BILANCA!E164</f>
        <v>3670.4</v>
      </c>
      <c r="E1142" s="1">
        <v>0</v>
      </c>
      <c r="F1142" s="1">
        <v>0</v>
      </c>
      <c r="G1142" s="2">
        <f t="shared" si="22"/>
        <v>2262.5382</v>
      </c>
      <c r="H1142" s="2">
        <f t="shared" si="23"/>
        <v>0.40000000000009095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27909</v>
      </c>
      <c r="D1144" s="1">
        <f>BILANCA!E166</f>
        <v>3670.4</v>
      </c>
      <c r="E1144" s="1">
        <v>0</v>
      </c>
      <c r="F1144" s="1">
        <v>0</v>
      </c>
      <c r="G1144" s="2">
        <f t="shared" si="22"/>
        <v>5675.2178000000004</v>
      </c>
      <c r="H1144" s="2">
        <f t="shared" si="23"/>
        <v>0.40000000000009095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21020</v>
      </c>
      <c r="D1147" s="1">
        <f>BILANCA!E169</f>
        <v>0</v>
      </c>
      <c r="E1147" s="1">
        <v>0</v>
      </c>
      <c r="F1147" s="1">
        <v>0</v>
      </c>
      <c r="G1147" s="2">
        <f t="shared" si="22"/>
        <v>3447.28</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854</v>
      </c>
      <c r="D1148" s="1">
        <f>BILANCA!E170</f>
        <v>1374.17</v>
      </c>
      <c r="E1148" s="1">
        <v>0</v>
      </c>
      <c r="F1148" s="1">
        <v>0</v>
      </c>
      <c r="G1148" s="2">
        <f t="shared" si="22"/>
        <v>594.38610000000006</v>
      </c>
      <c r="H1148" s="2">
        <f t="shared" si="23"/>
        <v>0.17000000000007276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854</v>
      </c>
      <c r="D1149" s="1">
        <f>BILANCA!E171</f>
        <v>1374.17</v>
      </c>
      <c r="E1149" s="1">
        <v>0</v>
      </c>
      <c r="F1149" s="1">
        <v>0</v>
      </c>
      <c r="G1149" s="2">
        <f t="shared" si="22"/>
        <v>597.98844000000008</v>
      </c>
      <c r="H1149" s="2">
        <f t="shared" si="23"/>
        <v>0.17000000000007276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144474834</v>
      </c>
      <c r="D1152" s="1">
        <f>BILANCA!E175</f>
        <v>154302052.31999996</v>
      </c>
      <c r="E1152" s="1">
        <v>0</v>
      </c>
      <c r="F1152" s="1">
        <v>0</v>
      </c>
      <c r="G1152" s="2">
        <f t="shared" si="22"/>
        <v>76570340.630160004</v>
      </c>
      <c r="H1152" s="2">
        <f t="shared" si="23"/>
        <v>0.31999996304512024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16174185</v>
      </c>
      <c r="D1153" s="1">
        <f>BILANCA!E176</f>
        <v>16348503.939999999</v>
      </c>
      <c r="E1153" s="1">
        <v>0</v>
      </c>
      <c r="F1153" s="1">
        <v>0</v>
      </c>
      <c r="G1153" s="2">
        <f t="shared" si="22"/>
        <v>8308102.7896000007</v>
      </c>
      <c r="H1153" s="2">
        <f t="shared" si="23"/>
        <v>6.0000000521540642E-2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2147887</v>
      </c>
      <c r="D1154" s="1">
        <f>BILANCA!E177</f>
        <v>2690056.0900000003</v>
      </c>
      <c r="E1154" s="1">
        <v>0</v>
      </c>
      <c r="F1154" s="1">
        <v>0</v>
      </c>
      <c r="G1154" s="2">
        <f t="shared" si="22"/>
        <v>1287287.8597800001</v>
      </c>
      <c r="H1154" s="2">
        <f t="shared" si="23"/>
        <v>9.0000000316649675E-2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432677</v>
      </c>
      <c r="D1155" s="1">
        <f>BILANCA!E178</f>
        <v>728859.84</v>
      </c>
      <c r="E1155" s="1">
        <v>0</v>
      </c>
      <c r="F1155" s="1">
        <v>0</v>
      </c>
      <c r="G1155" s="2">
        <f t="shared" si="22"/>
        <v>325148.22895999998</v>
      </c>
      <c r="H1155" s="2">
        <f t="shared" si="23"/>
        <v>0.16000000003259629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1045737</v>
      </c>
      <c r="D1156" s="1">
        <f>BILANCA!E179</f>
        <v>1519208.78</v>
      </c>
      <c r="E1156" s="1">
        <v>0</v>
      </c>
      <c r="F1156" s="1">
        <v>0</v>
      </c>
      <c r="G1156" s="2">
        <f t="shared" si="22"/>
        <v>706558.73887999984</v>
      </c>
      <c r="H1156" s="2">
        <f t="shared" si="23"/>
        <v>0.21999999997206032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14400</v>
      </c>
      <c r="D1157" s="1">
        <f>BILANCA!E180</f>
        <v>7421.18</v>
      </c>
      <c r="E1157" s="1">
        <v>0</v>
      </c>
      <c r="F1157" s="1">
        <v>0</v>
      </c>
      <c r="G1157" s="2">
        <f t="shared" si="22"/>
        <v>5088.1706400000003</v>
      </c>
      <c r="H1157" s="2">
        <f t="shared" si="23"/>
        <v>0.18000000000029104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14400</v>
      </c>
      <c r="D1159" s="1">
        <f>BILANCA!E182</f>
        <v>6230.66</v>
      </c>
      <c r="E1159" s="1">
        <v>0</v>
      </c>
      <c r="F1159" s="1">
        <v>0</v>
      </c>
      <c r="G1159" s="2">
        <f t="shared" si="22"/>
        <v>4727.5923199999997</v>
      </c>
      <c r="H1159" s="2">
        <f t="shared" si="23"/>
        <v>0.34000000000014552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1190.52</v>
      </c>
      <c r="E1160" s="1">
        <v>0</v>
      </c>
      <c r="F1160" s="1">
        <v>0</v>
      </c>
      <c r="G1160" s="2">
        <f t="shared" si="22"/>
        <v>421.44407999999999</v>
      </c>
      <c r="H1160" s="2">
        <f t="shared" si="23"/>
        <v>0.48000000000001819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6000</v>
      </c>
      <c r="D1161" s="1">
        <f>BILANCA!E184</f>
        <v>6000</v>
      </c>
      <c r="E1161" s="1">
        <v>0</v>
      </c>
      <c r="F1161" s="1">
        <v>0</v>
      </c>
      <c r="G1161" s="2">
        <f t="shared" si="22"/>
        <v>3204</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266480</v>
      </c>
      <c r="D1163" s="1">
        <f>BILANCA!E186</f>
        <v>176806.23</v>
      </c>
      <c r="E1163" s="1">
        <v>0</v>
      </c>
      <c r="F1163" s="1">
        <v>0</v>
      </c>
      <c r="G1163" s="2">
        <f t="shared" si="22"/>
        <v>111616.6428</v>
      </c>
      <c r="H1163" s="2">
        <f t="shared" si="23"/>
        <v>0.23000000001047738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16228</v>
      </c>
      <c r="D1164" s="1">
        <f>BILANCA!E187</f>
        <v>0</v>
      </c>
      <c r="E1164" s="1">
        <v>0</v>
      </c>
      <c r="F1164" s="1">
        <v>0</v>
      </c>
      <c r="G1164" s="2">
        <f t="shared" si="22"/>
        <v>2937.268</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366365</v>
      </c>
      <c r="D1165" s="1">
        <f>BILANCA!E188</f>
        <v>251760.06</v>
      </c>
      <c r="E1165" s="1">
        <v>0</v>
      </c>
      <c r="F1165" s="1">
        <v>0</v>
      </c>
      <c r="G1165" s="2">
        <f t="shared" si="22"/>
        <v>158319.09184000001</v>
      </c>
      <c r="H1165" s="2">
        <f t="shared" si="23"/>
        <v>5.9999999997671694E-2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748030</v>
      </c>
      <c r="D1166" s="1">
        <f>BILANCA!E189</f>
        <v>3000</v>
      </c>
      <c r="E1166" s="1">
        <v>0</v>
      </c>
      <c r="F1166" s="1">
        <v>0</v>
      </c>
      <c r="G1166" s="2">
        <f t="shared" si="22"/>
        <v>137987.49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13278268</v>
      </c>
      <c r="D1183" s="1">
        <f>BILANCA!E206</f>
        <v>13655447.85</v>
      </c>
      <c r="E1183" s="1">
        <v>0</v>
      </c>
      <c r="F1183" s="1">
        <v>0</v>
      </c>
      <c r="G1183" s="2">
        <f t="shared" si="22"/>
        <v>8117832.7400000002</v>
      </c>
      <c r="H1183" s="2">
        <f t="shared" si="23"/>
        <v>0.15000000037252903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13278268</v>
      </c>
      <c r="D1184" s="1">
        <f>BILANCA!E207</f>
        <v>13655447.85</v>
      </c>
      <c r="E1184" s="1">
        <v>0</v>
      </c>
      <c r="F1184" s="1">
        <v>0</v>
      </c>
      <c r="G1184" s="2">
        <f t="shared" si="22"/>
        <v>8158421.9036999997</v>
      </c>
      <c r="H1184" s="2">
        <f t="shared" si="23"/>
        <v>0.15000000037252903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12743053</v>
      </c>
      <c r="D1189" s="1">
        <f>BILANCA!E212</f>
        <v>13655447.85</v>
      </c>
      <c r="E1189" s="1">
        <v>0</v>
      </c>
      <c r="F1189" s="1">
        <v>0</v>
      </c>
      <c r="G1189" s="2">
        <f t="shared" si="22"/>
        <v>8251113.4321999997</v>
      </c>
      <c r="H1189" s="2">
        <f t="shared" si="23"/>
        <v>0.15000000037252903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535215</v>
      </c>
      <c r="D1194" s="1">
        <f>BILANCA!E217</f>
        <v>0</v>
      </c>
      <c r="E1194" s="1">
        <v>0</v>
      </c>
      <c r="F1194" s="1">
        <v>0</v>
      </c>
      <c r="G1194" s="2">
        <f t="shared" si="22"/>
        <v>112930.36499999999</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128300649</v>
      </c>
      <c r="D1214" s="1">
        <f>BILANCA!E237</f>
        <v>137953548.37999997</v>
      </c>
      <c r="E1214" s="1">
        <v>0</v>
      </c>
      <c r="F1214" s="1">
        <v>0</v>
      </c>
      <c r="G1214" s="2">
        <f t="shared" si="22"/>
        <v>93371989.270559996</v>
      </c>
      <c r="H1214" s="2">
        <f t="shared" si="23"/>
        <v>0.37999996542930603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129167466</v>
      </c>
      <c r="D1215" s="1">
        <f>BILANCA!E238</f>
        <v>137737036.48999998</v>
      </c>
      <c r="E1215" s="1">
        <v>0</v>
      </c>
      <c r="F1215" s="1">
        <v>0</v>
      </c>
      <c r="G1215" s="2">
        <f t="shared" si="22"/>
        <v>93876837.043359995</v>
      </c>
      <c r="H1215" s="2">
        <f t="shared" si="23"/>
        <v>0.48999997973442078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141910518</v>
      </c>
      <c r="D1216" s="1">
        <f>BILANCA!E239</f>
        <v>151392484.33999997</v>
      </c>
      <c r="E1216" s="1">
        <v>0</v>
      </c>
      <c r="F1216" s="1">
        <v>0</v>
      </c>
      <c r="G1216" s="2">
        <f t="shared" si="22"/>
        <v>103614048.39644</v>
      </c>
      <c r="H1216" s="2">
        <f t="shared" si="23"/>
        <v>0.3399999737739563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141910518</v>
      </c>
      <c r="D1217" s="1">
        <f>BILANCA!E240</f>
        <v>151112597.38999999</v>
      </c>
      <c r="E1217" s="1">
        <v>0</v>
      </c>
      <c r="F1217" s="1">
        <v>0</v>
      </c>
      <c r="G1217" s="2">
        <f t="shared" si="22"/>
        <v>103927756.79052</v>
      </c>
      <c r="H1217" s="2">
        <f t="shared" si="23"/>
        <v>0.38999998569488525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279886.95</v>
      </c>
      <c r="E1218" s="1">
        <v>0</v>
      </c>
      <c r="F1218" s="1">
        <v>0</v>
      </c>
      <c r="G1218" s="2">
        <f t="shared" si="22"/>
        <v>131546.8665</v>
      </c>
      <c r="H1218" s="2">
        <f t="shared" si="23"/>
        <v>4.9999999988358468E-2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12743052</v>
      </c>
      <c r="D1219" s="1">
        <f>BILANCA!E242</f>
        <v>13655447.85</v>
      </c>
      <c r="E1219" s="1">
        <v>0</v>
      </c>
      <c r="F1219" s="1">
        <v>0</v>
      </c>
      <c r="G1219" s="2">
        <f t="shared" si="22"/>
        <v>9452731.6571999993</v>
      </c>
      <c r="H1219" s="2">
        <f t="shared" si="23"/>
        <v>0.15000000037252903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12743052</v>
      </c>
      <c r="D1221" s="1">
        <f>BILANCA!E244</f>
        <v>13655447.85</v>
      </c>
      <c r="E1221" s="1">
        <v>0</v>
      </c>
      <c r="F1221" s="1">
        <v>0</v>
      </c>
      <c r="G1221" s="2">
        <f t="shared" si="22"/>
        <v>9532839.5526000001</v>
      </c>
      <c r="H1221" s="2">
        <f t="shared" si="23"/>
        <v>0.15000000037252903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-1763974</v>
      </c>
      <c r="D1222" s="1">
        <f>BILANCA!E245</f>
        <v>-836772.25</v>
      </c>
      <c r="E1222" s="1">
        <v>0</v>
      </c>
      <c r="F1222" s="1">
        <v>0</v>
      </c>
      <c r="G1222" s="2">
        <f t="shared" si="22"/>
        <v>-821566.92149999994</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22955568</v>
      </c>
      <c r="D1223" s="1">
        <f>BILANCA!E246</f>
        <v>2914219.44</v>
      </c>
      <c r="E1223" s="1">
        <v>0</v>
      </c>
      <c r="F1223" s="1">
        <v>0</v>
      </c>
      <c r="G1223" s="2">
        <f t="shared" si="22"/>
        <v>6908161.6511999993</v>
      </c>
      <c r="H1223" s="2">
        <f t="shared" si="23"/>
        <v>0.43999999994412065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12429456</v>
      </c>
      <c r="D1224" s="1">
        <f>BILANCA!E247</f>
        <v>1418309.28</v>
      </c>
      <c r="E1224" s="1">
        <v>0</v>
      </c>
      <c r="F1224" s="1">
        <v>0</v>
      </c>
      <c r="G1224" s="2">
        <f t="shared" si="22"/>
        <v>3679123.9689599997</v>
      </c>
      <c r="H1224" s="2">
        <f t="shared" si="23"/>
        <v>0.28000000002793968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10526112</v>
      </c>
      <c r="D1226" s="1">
        <f>BILANCA!E249</f>
        <v>1495910.16</v>
      </c>
      <c r="E1226" s="1">
        <v>0</v>
      </c>
      <c r="F1226" s="1">
        <v>0</v>
      </c>
      <c r="G1226" s="2">
        <f t="shared" si="22"/>
        <v>3284857.55376</v>
      </c>
      <c r="H1226" s="2">
        <f t="shared" si="23"/>
        <v>0.15999999991618097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24719542</v>
      </c>
      <c r="D1227" s="1">
        <f>BILANCA!E250</f>
        <v>3750991.69</v>
      </c>
      <c r="E1227" s="1">
        <v>0</v>
      </c>
      <c r="F1227" s="1">
        <v>0</v>
      </c>
      <c r="G1227" s="2">
        <f t="shared" si="22"/>
        <v>7862052.1927199997</v>
      </c>
      <c r="H1227" s="2">
        <f t="shared" si="23"/>
        <v>0.31000000005587935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24719542</v>
      </c>
      <c r="D1229" s="1">
        <f>BILANCA!E252</f>
        <v>3750991.69</v>
      </c>
      <c r="E1229" s="1">
        <v>0</v>
      </c>
      <c r="F1229" s="1">
        <v>0</v>
      </c>
      <c r="G1229" s="2">
        <f t="shared" si="22"/>
        <v>7926495.2434799997</v>
      </c>
      <c r="H1229" s="2">
        <f t="shared" si="23"/>
        <v>0.31000000005587935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640268</v>
      </c>
      <c r="D1232" s="1">
        <f>BILANCA!E255</f>
        <v>799613.74</v>
      </c>
      <c r="E1232" s="1">
        <v>0</v>
      </c>
      <c r="F1232" s="1">
        <v>0</v>
      </c>
      <c r="G1232" s="2">
        <f t="shared" si="22"/>
        <v>557634.37451999995</v>
      </c>
      <c r="H1232" s="2">
        <f t="shared" si="23"/>
        <v>0.26000000000931323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6889</v>
      </c>
      <c r="D1233" s="1">
        <f>BILANCA!E256</f>
        <v>3670.4</v>
      </c>
      <c r="E1233" s="1">
        <v>0</v>
      </c>
      <c r="F1233" s="1">
        <v>0</v>
      </c>
      <c r="G1233" s="2">
        <f t="shared" si="22"/>
        <v>3557.45</v>
      </c>
      <c r="H1233" s="2">
        <f t="shared" si="23"/>
        <v>0.40000000000009095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250000</v>
      </c>
      <c r="D1234" s="1">
        <f>BILANCA!E257</f>
        <v>250000</v>
      </c>
      <c r="E1234" s="1">
        <v>0</v>
      </c>
      <c r="F1234" s="1">
        <v>0</v>
      </c>
      <c r="G1234" s="2">
        <f t="shared" si="22"/>
        <v>188250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45212065</v>
      </c>
      <c r="D1236" s="1">
        <f>BILANCA!E259</f>
        <v>54162916.619999997</v>
      </c>
      <c r="E1236" s="1">
        <v>0</v>
      </c>
      <c r="F1236" s="1">
        <v>0</v>
      </c>
      <c r="G1236" s="2">
        <f t="shared" si="22"/>
        <v>38845088.254720002</v>
      </c>
      <c r="H1236" s="2">
        <f t="shared" si="23"/>
        <v>0.38000000268220901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45212065</v>
      </c>
      <c r="D1237" s="1">
        <f>BILANCA!E260</f>
        <v>54162916.619999997</v>
      </c>
      <c r="E1237" s="1">
        <v>0</v>
      </c>
      <c r="F1237" s="1">
        <v>0</v>
      </c>
      <c r="G1237" s="2">
        <f t="shared" si="22"/>
        <v>38998626.152960002</v>
      </c>
      <c r="H1237" s="2">
        <f t="shared" si="23"/>
        <v>0.38000000268220901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3306861</v>
      </c>
      <c r="D1240" s="1">
        <f>BILANCA!E264</f>
        <v>2249520.15</v>
      </c>
      <c r="E1240" s="1">
        <v>0</v>
      </c>
      <c r="F1240" s="1">
        <v>0</v>
      </c>
      <c r="G1240" s="2">
        <f t="shared" si="22"/>
        <v>2006116.6340999999</v>
      </c>
      <c r="H1240" s="2">
        <f t="shared" si="23"/>
        <v>0.14999999990686774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128795</v>
      </c>
      <c r="D1241" s="1">
        <f>BILANCA!E265</f>
        <v>134692.31</v>
      </c>
      <c r="E1241" s="1">
        <v>0</v>
      </c>
      <c r="F1241" s="1">
        <v>0</v>
      </c>
      <c r="G1241" s="2">
        <f t="shared" si="22"/>
        <v>102730.34196000001</v>
      </c>
      <c r="H1241" s="2">
        <f t="shared" si="23"/>
        <v>0.30999999999767169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27909</v>
      </c>
      <c r="D1242" s="1">
        <f>BILANCA!E266</f>
        <v>3670.4</v>
      </c>
      <c r="E1242" s="1">
        <v>0</v>
      </c>
      <c r="F1242" s="1">
        <v>0</v>
      </c>
      <c r="G1242" s="2">
        <f t="shared" ref="G1242:G1479" si="24">B1242/1000*C1242+B1242/500*D1242</f>
        <v>9129.6982000000007</v>
      </c>
      <c r="H1242" s="2">
        <f t="shared" si="23"/>
        <v>0.40000000000009095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14491</v>
      </c>
      <c r="D1244" s="1">
        <f>BILANCA!E268</f>
        <v>0</v>
      </c>
      <c r="E1244" s="1">
        <v>0</v>
      </c>
      <c r="F1244" s="1">
        <v>0</v>
      </c>
      <c r="G1244" s="2">
        <f t="shared" si="24"/>
        <v>3782.1510000000003</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418436</v>
      </c>
      <c r="D1245" s="1">
        <f>BILANCA!E269</f>
        <v>392000</v>
      </c>
      <c r="E1245" s="1">
        <v>0</v>
      </c>
      <c r="F1245" s="1">
        <v>0</v>
      </c>
      <c r="G1245" s="2">
        <f t="shared" si="24"/>
        <v>315038.23200000002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70000</v>
      </c>
      <c r="D1247" s="1">
        <f>BILANCA!E271</f>
        <v>25000</v>
      </c>
      <c r="E1247" s="1">
        <v>0</v>
      </c>
      <c r="F1247" s="1">
        <v>0</v>
      </c>
      <c r="G1247" s="2">
        <f t="shared" si="24"/>
        <v>31680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152806.97</v>
      </c>
      <c r="E1249" s="1">
        <v>0</v>
      </c>
      <c r="F1249" s="1">
        <v>0</v>
      </c>
      <c r="G1249" s="2">
        <f t="shared" si="24"/>
        <v>81293.308040000004</v>
      </c>
      <c r="H1249" s="2">
        <f t="shared" si="23"/>
        <v>2.9999999998835847E-2</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591652</v>
      </c>
      <c r="D1263" s="1">
        <f>BILANCA!E287</f>
        <v>387.75</v>
      </c>
      <c r="E1263" s="1">
        <v>0</v>
      </c>
      <c r="F1263" s="1">
        <v>0</v>
      </c>
      <c r="G1263" s="2">
        <f t="shared" si="24"/>
        <v>165879.70000000004</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1556235</v>
      </c>
      <c r="D1264" s="1">
        <f>BILANCA!E288</f>
        <v>2689668.34</v>
      </c>
      <c r="E1264" s="1">
        <v>0</v>
      </c>
      <c r="F1264" s="1">
        <v>0</v>
      </c>
      <c r="G1264" s="2">
        <f t="shared" si="24"/>
        <v>1948895.6420800001</v>
      </c>
      <c r="H1264" s="2">
        <f t="shared" si="23"/>
        <v>0.33999999985098839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748030</v>
      </c>
      <c r="D1266" s="1">
        <f>BILANCA!E290</f>
        <v>3000</v>
      </c>
      <c r="E1266" s="1">
        <v>0</v>
      </c>
      <c r="F1266" s="1">
        <v>0</v>
      </c>
      <c r="G1266" s="2">
        <f t="shared" si="24"/>
        <v>213390.49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13278268</v>
      </c>
      <c r="D1270" s="1">
        <f>BILANCA!E294</f>
        <v>13655447.85</v>
      </c>
      <c r="E1270" s="1">
        <v>0</v>
      </c>
      <c r="F1270" s="1">
        <v>0</v>
      </c>
      <c r="G1270" s="2">
        <f t="shared" si="24"/>
        <v>11649089.981899999</v>
      </c>
      <c r="H1270" s="2">
        <f t="shared" si="23"/>
        <v>0.15000000037252903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3366</v>
      </c>
      <c r="E1273" s="1">
        <v>0</v>
      </c>
      <c r="F1273" s="1">
        <v>0</v>
      </c>
      <c r="G1273" s="2">
        <f t="shared" si="24"/>
        <v>1952.28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48249.99</v>
      </c>
      <c r="E1274" s="1">
        <v>0</v>
      </c>
      <c r="F1274" s="1">
        <v>0</v>
      </c>
      <c r="G1274" s="2">
        <f t="shared" si="24"/>
        <v>28081.494179999998</v>
      </c>
      <c r="H1274" s="2">
        <f t="shared" si="23"/>
        <v>1.0000000002037268E-2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10500</v>
      </c>
      <c r="E1275" s="1">
        <v>0</v>
      </c>
      <c r="F1275" s="1">
        <v>0</v>
      </c>
      <c r="G1275" s="2">
        <f t="shared" si="24"/>
        <v>6132</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152806.97</v>
      </c>
      <c r="E1278" s="1">
        <v>0</v>
      </c>
      <c r="F1278" s="1">
        <v>0</v>
      </c>
      <c r="G1278" s="2">
        <f t="shared" si="24"/>
        <v>90156.112299999993</v>
      </c>
      <c r="H1278" s="2">
        <f t="shared" si="23"/>
        <v>2.9999999998835847E-2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5706768</v>
      </c>
      <c r="D1299" s="6">
        <f>'RAS-funkcijski'!E5</f>
        <v>6355627.7300000004</v>
      </c>
      <c r="E1299" s="6">
        <v>0</v>
      </c>
      <c r="F1299" s="6">
        <v>0</v>
      </c>
      <c r="G1299" s="7">
        <f t="shared" si="24"/>
        <v>18418.02346</v>
      </c>
      <c r="H1299" s="7">
        <f t="shared" si="23"/>
        <v>0.26999999955296516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5324476</v>
      </c>
      <c r="D1300" s="1">
        <f>'RAS-funkcijski'!E6</f>
        <v>5856638.7400000002</v>
      </c>
      <c r="E1300" s="1">
        <v>0</v>
      </c>
      <c r="F1300" s="1">
        <v>0</v>
      </c>
      <c r="G1300" s="2">
        <f t="shared" si="24"/>
        <v>34075.506959999999</v>
      </c>
      <c r="H1300" s="2">
        <f t="shared" si="23"/>
        <v>0.25999999977648258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2307676</v>
      </c>
      <c r="D1301" s="1">
        <f>'RAS-funkcijski'!E7</f>
        <v>2391471.1800000002</v>
      </c>
      <c r="E1301" s="1">
        <v>0</v>
      </c>
      <c r="F1301" s="1">
        <v>0</v>
      </c>
      <c r="G1301" s="2">
        <f t="shared" si="24"/>
        <v>21271.855080000001</v>
      </c>
      <c r="H1301" s="2">
        <f t="shared" si="23"/>
        <v>0.18000000016763806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3016800</v>
      </c>
      <c r="D1302" s="1">
        <f>'RAS-funkcijski'!E8</f>
        <v>3465167.56</v>
      </c>
      <c r="E1302" s="1">
        <v>0</v>
      </c>
      <c r="F1302" s="1">
        <v>0</v>
      </c>
      <c r="G1302" s="2">
        <f t="shared" si="24"/>
        <v>39788.540480000003</v>
      </c>
      <c r="H1302" s="2">
        <f t="shared" si="23"/>
        <v>0.43999999994412065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382292</v>
      </c>
      <c r="D1307" s="1">
        <f>'RAS-funkcijski'!E13</f>
        <v>498988.99</v>
      </c>
      <c r="E1307" s="1">
        <v>0</v>
      </c>
      <c r="F1307" s="1">
        <v>0</v>
      </c>
      <c r="G1307" s="2">
        <f t="shared" si="24"/>
        <v>12422.429819999998</v>
      </c>
      <c r="H1307" s="2">
        <f t="shared" si="23"/>
        <v>1.0000000009313226E-2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304262</v>
      </c>
      <c r="D1308" s="1">
        <f>'RAS-funkcijski'!E14</f>
        <v>260562.31</v>
      </c>
      <c r="E1308" s="1">
        <v>0</v>
      </c>
      <c r="F1308" s="1">
        <v>0</v>
      </c>
      <c r="G1308" s="2">
        <f t="shared" si="24"/>
        <v>8253.8662000000004</v>
      </c>
      <c r="H1308" s="2">
        <f t="shared" si="23"/>
        <v>0.30999999999767169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78030</v>
      </c>
      <c r="D1310" s="1">
        <f>'RAS-funkcijski'!E16</f>
        <v>238426.68</v>
      </c>
      <c r="E1310" s="1">
        <v>0</v>
      </c>
      <c r="F1310" s="1">
        <v>0</v>
      </c>
      <c r="G1310" s="2">
        <f t="shared" si="24"/>
        <v>6658.6003199999996</v>
      </c>
      <c r="H1310" s="2">
        <f t="shared" si="23"/>
        <v>0.32000000000698492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38500</v>
      </c>
      <c r="D1316" s="1">
        <f>'RAS-funkcijski'!E22</f>
        <v>29950</v>
      </c>
      <c r="E1316" s="1">
        <v>0</v>
      </c>
      <c r="F1316" s="1">
        <v>0</v>
      </c>
      <c r="G1316" s="2">
        <f t="shared" si="24"/>
        <v>1771.1999999999998</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38500</v>
      </c>
      <c r="D1318" s="1">
        <f>'RAS-funkcijski'!E24</f>
        <v>29950</v>
      </c>
      <c r="E1318" s="1">
        <v>0</v>
      </c>
      <c r="F1318" s="1">
        <v>0</v>
      </c>
      <c r="G1318" s="2">
        <f t="shared" si="24"/>
        <v>1968</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2620510</v>
      </c>
      <c r="D1322" s="1">
        <f>'RAS-funkcijski'!E28</f>
        <v>2844571.4</v>
      </c>
      <c r="E1322" s="1">
        <v>0</v>
      </c>
      <c r="F1322" s="1">
        <v>0</v>
      </c>
      <c r="G1322" s="2">
        <f t="shared" si="24"/>
        <v>199431.6672</v>
      </c>
      <c r="H1322" s="2">
        <f t="shared" si="23"/>
        <v>0.39999999990686774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2455101</v>
      </c>
      <c r="D1324" s="1">
        <f>'RAS-funkcijski'!E30</f>
        <v>2844571.4</v>
      </c>
      <c r="E1324" s="1">
        <v>0</v>
      </c>
      <c r="F1324" s="1">
        <v>0</v>
      </c>
      <c r="G1324" s="2">
        <f t="shared" si="24"/>
        <v>211750.33879999997</v>
      </c>
      <c r="H1324" s="2">
        <f t="shared" si="23"/>
        <v>0.39999999990686774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7409</v>
      </c>
      <c r="D1327" s="1">
        <f>'RAS-funkcijski'!E33</f>
        <v>0</v>
      </c>
      <c r="E1327" s="1">
        <v>0</v>
      </c>
      <c r="F1327" s="1">
        <v>0</v>
      </c>
      <c r="G1327" s="2">
        <f t="shared" si="24"/>
        <v>214.86100000000002</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158000</v>
      </c>
      <c r="D1328" s="1">
        <f>'RAS-funkcijski'!E34</f>
        <v>0</v>
      </c>
      <c r="E1328" s="1">
        <v>0</v>
      </c>
      <c r="F1328" s="1">
        <v>0</v>
      </c>
      <c r="G1328" s="2">
        <f t="shared" si="24"/>
        <v>4740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17275549</v>
      </c>
      <c r="D1329" s="1">
        <f>'RAS-funkcijski'!E35</f>
        <v>12717673.739999998</v>
      </c>
      <c r="E1329" s="1">
        <v>0</v>
      </c>
      <c r="F1329" s="1">
        <v>0</v>
      </c>
      <c r="G1329" s="2">
        <f t="shared" si="24"/>
        <v>1324037.7908799998</v>
      </c>
      <c r="H1329" s="2">
        <f t="shared" si="23"/>
        <v>0.26000000163912773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365638</v>
      </c>
      <c r="D1330" s="1">
        <f>'RAS-funkcijski'!E36</f>
        <v>1137420.3799999999</v>
      </c>
      <c r="E1330" s="1">
        <v>0</v>
      </c>
      <c r="F1330" s="1">
        <v>0</v>
      </c>
      <c r="G1330" s="2">
        <f t="shared" si="24"/>
        <v>84495.320319999999</v>
      </c>
      <c r="H1330" s="2">
        <f t="shared" si="23"/>
        <v>0.37999999988824129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333413</v>
      </c>
      <c r="D1331" s="1">
        <f>'RAS-funkcijski'!E37</f>
        <v>1069432.8799999999</v>
      </c>
      <c r="E1331" s="1">
        <v>0</v>
      </c>
      <c r="F1331" s="1">
        <v>0</v>
      </c>
      <c r="G1331" s="2">
        <f t="shared" si="24"/>
        <v>81585.199079999991</v>
      </c>
      <c r="H1331" s="2">
        <f t="shared" si="23"/>
        <v>0.12000000011175871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32225</v>
      </c>
      <c r="D1332" s="1">
        <f>'RAS-funkcijski'!E38</f>
        <v>67987.5</v>
      </c>
      <c r="E1332" s="1">
        <v>0</v>
      </c>
      <c r="F1332" s="1">
        <v>0</v>
      </c>
      <c r="G1332" s="2">
        <f t="shared" si="24"/>
        <v>5718.8000000000011</v>
      </c>
      <c r="H1332" s="2">
        <f t="shared" si="23"/>
        <v>0.5</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2599213</v>
      </c>
      <c r="D1333" s="1">
        <f>'RAS-funkcijski'!E39</f>
        <v>3696267.4</v>
      </c>
      <c r="E1333" s="1">
        <v>0</v>
      </c>
      <c r="F1333" s="1">
        <v>0</v>
      </c>
      <c r="G1333" s="2">
        <f t="shared" si="24"/>
        <v>349711.17300000001</v>
      </c>
      <c r="H1333" s="2">
        <f t="shared" si="23"/>
        <v>0.39999999990686774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2599213</v>
      </c>
      <c r="D1334" s="1">
        <f>'RAS-funkcijski'!E40</f>
        <v>3696267.4</v>
      </c>
      <c r="E1334" s="1">
        <v>0</v>
      </c>
      <c r="F1334" s="1">
        <v>0</v>
      </c>
      <c r="G1334" s="2">
        <f t="shared" si="24"/>
        <v>359702.92079999996</v>
      </c>
      <c r="H1334" s="2">
        <f t="shared" si="23"/>
        <v>0.39999999990686774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1379303</v>
      </c>
      <c r="D1337" s="1">
        <f>'RAS-funkcijski'!E43</f>
        <v>1712771.39</v>
      </c>
      <c r="E1337" s="1">
        <v>0</v>
      </c>
      <c r="F1337" s="1">
        <v>0</v>
      </c>
      <c r="G1337" s="2">
        <f t="shared" si="24"/>
        <v>187388.98542000001</v>
      </c>
      <c r="H1337" s="2">
        <f t="shared" si="23"/>
        <v>0.38999999989755452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94075</v>
      </c>
      <c r="D1341" s="1">
        <f>'RAS-funkcijski'!E47</f>
        <v>0</v>
      </c>
      <c r="E1341" s="1">
        <v>0</v>
      </c>
      <c r="F1341" s="1">
        <v>0</v>
      </c>
      <c r="G1341" s="2">
        <f t="shared" si="24"/>
        <v>4045.2249999999995</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1285228</v>
      </c>
      <c r="D1342" s="1">
        <f>'RAS-funkcijski'!E48</f>
        <v>1712771.39</v>
      </c>
      <c r="E1342" s="1">
        <v>0</v>
      </c>
      <c r="F1342" s="1">
        <v>0</v>
      </c>
      <c r="G1342" s="2">
        <f t="shared" si="24"/>
        <v>207273.91431999998</v>
      </c>
      <c r="H1342" s="2">
        <f t="shared" si="27"/>
        <v>0.38999999989755452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254890</v>
      </c>
      <c r="D1344" s="1">
        <f>'RAS-funkcijski'!E50</f>
        <v>252366.21</v>
      </c>
      <c r="E1344" s="1">
        <v>0</v>
      </c>
      <c r="F1344" s="1">
        <v>0</v>
      </c>
      <c r="G1344" s="2">
        <f t="shared" si="24"/>
        <v>34942.63132</v>
      </c>
      <c r="H1344" s="2">
        <f t="shared" si="27"/>
        <v>0.20999999999185093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254890</v>
      </c>
      <c r="D1347" s="1">
        <f>'RAS-funkcijski'!E53</f>
        <v>252366.21</v>
      </c>
      <c r="E1347" s="1">
        <v>0</v>
      </c>
      <c r="F1347" s="1">
        <v>0</v>
      </c>
      <c r="G1347" s="2">
        <f t="shared" si="24"/>
        <v>37221.498579999999</v>
      </c>
      <c r="H1347" s="2">
        <f t="shared" si="27"/>
        <v>0.20999999999185093</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8861073</v>
      </c>
      <c r="D1348" s="1">
        <f>'RAS-funkcijski'!E54</f>
        <v>702367.38</v>
      </c>
      <c r="E1348" s="1">
        <v>0</v>
      </c>
      <c r="F1348" s="1">
        <v>0</v>
      </c>
      <c r="G1348" s="2">
        <f t="shared" si="24"/>
        <v>513290.38800000004</v>
      </c>
      <c r="H1348" s="2">
        <f t="shared" si="27"/>
        <v>0.38000000000465661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8776323</v>
      </c>
      <c r="D1349" s="1">
        <f>'RAS-funkcijski'!E55</f>
        <v>702367.38</v>
      </c>
      <c r="E1349" s="1">
        <v>0</v>
      </c>
      <c r="F1349" s="1">
        <v>0</v>
      </c>
      <c r="G1349" s="2">
        <f t="shared" si="24"/>
        <v>519233.94575999997</v>
      </c>
      <c r="H1349" s="2">
        <f t="shared" si="27"/>
        <v>0.38000000000465661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84750</v>
      </c>
      <c r="D1353" s="1">
        <f>'RAS-funkcijski'!E59</f>
        <v>0</v>
      </c>
      <c r="E1353" s="1">
        <v>0</v>
      </c>
      <c r="F1353" s="1">
        <v>0</v>
      </c>
      <c r="G1353" s="2">
        <f t="shared" si="24"/>
        <v>4661.25</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3761261</v>
      </c>
      <c r="D1355" s="1">
        <f>'RAS-funkcijski'!E61</f>
        <v>5154412.2300000004</v>
      </c>
      <c r="E1355" s="1">
        <v>0</v>
      </c>
      <c r="F1355" s="1">
        <v>0</v>
      </c>
      <c r="G1355" s="2">
        <f t="shared" si="24"/>
        <v>801994.87122000009</v>
      </c>
      <c r="H1355" s="2">
        <f t="shared" si="27"/>
        <v>0.23000000044703484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22500</v>
      </c>
      <c r="D1356" s="1">
        <f>'RAS-funkcijski'!E62</f>
        <v>0</v>
      </c>
      <c r="E1356" s="1">
        <v>0</v>
      </c>
      <c r="F1356" s="1">
        <v>0</v>
      </c>
      <c r="G1356" s="2">
        <f t="shared" si="24"/>
        <v>1305</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53125</v>
      </c>
      <c r="D1358" s="1">
        <f>'RAS-funkcijski'!E64</f>
        <v>996276.09</v>
      </c>
      <c r="E1358" s="1">
        <v>0</v>
      </c>
      <c r="F1358" s="1">
        <v>0</v>
      </c>
      <c r="G1358" s="2">
        <f t="shared" si="24"/>
        <v>122740.63079999998</v>
      </c>
      <c r="H1358" s="2">
        <f t="shared" si="27"/>
        <v>8.999999996740371E-2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3685636</v>
      </c>
      <c r="D1359" s="1">
        <f>'RAS-funkcijski'!E65</f>
        <v>4158136.14</v>
      </c>
      <c r="E1359" s="1">
        <v>0</v>
      </c>
      <c r="F1359" s="1">
        <v>0</v>
      </c>
      <c r="G1359" s="2">
        <f t="shared" si="24"/>
        <v>732116.40508000006</v>
      </c>
      <c r="H1359" s="2">
        <f t="shared" si="27"/>
        <v>0.14000000013038516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54171</v>
      </c>
      <c r="D1368" s="1">
        <f>'RAS-funkcijski'!E74</f>
        <v>62068.75</v>
      </c>
      <c r="E1368" s="1">
        <v>0</v>
      </c>
      <c r="F1368" s="1">
        <v>0</v>
      </c>
      <c r="G1368" s="2">
        <f t="shared" si="24"/>
        <v>12481.595000000001</v>
      </c>
      <c r="H1368" s="2">
        <f t="shared" si="27"/>
        <v>0.25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1426659</v>
      </c>
      <c r="D1369" s="1">
        <f>'RAS-funkcijski'!E75</f>
        <v>1307096.6599999999</v>
      </c>
      <c r="E1369" s="1">
        <v>0</v>
      </c>
      <c r="F1369" s="1">
        <v>0</v>
      </c>
      <c r="G1369" s="2">
        <f t="shared" si="24"/>
        <v>286900.51471999998</v>
      </c>
      <c r="H1369" s="2">
        <f t="shared" si="27"/>
        <v>0.34000000008381903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1302598</v>
      </c>
      <c r="D1370" s="1">
        <f>'RAS-funkcijski'!E76</f>
        <v>947428.71</v>
      </c>
      <c r="E1370" s="1">
        <v>0</v>
      </c>
      <c r="F1370" s="1">
        <v>0</v>
      </c>
      <c r="G1370" s="2">
        <f t="shared" si="24"/>
        <v>230216.79024</v>
      </c>
      <c r="H1370" s="2">
        <f t="shared" si="27"/>
        <v>0.2900000000372529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283348.7</v>
      </c>
      <c r="E1371" s="1">
        <v>0</v>
      </c>
      <c r="F1371" s="1">
        <v>0</v>
      </c>
      <c r="G1371" s="2">
        <f t="shared" si="24"/>
        <v>41368.910199999998</v>
      </c>
      <c r="H1371" s="2">
        <f t="shared" si="27"/>
        <v>0.29999999998835847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124061</v>
      </c>
      <c r="D1375" s="1">
        <f>'RAS-funkcijski'!E81</f>
        <v>76319.25</v>
      </c>
      <c r="E1375" s="1">
        <v>0</v>
      </c>
      <c r="F1375" s="1">
        <v>0</v>
      </c>
      <c r="G1375" s="2">
        <f t="shared" si="24"/>
        <v>21305.861499999999</v>
      </c>
      <c r="H1375" s="2">
        <f t="shared" si="27"/>
        <v>0.25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8483147</v>
      </c>
      <c r="D1376" s="1">
        <f>'RAS-funkcijski'!E82</f>
        <v>3350751.6399999997</v>
      </c>
      <c r="E1376" s="1">
        <v>0</v>
      </c>
      <c r="F1376" s="1">
        <v>0</v>
      </c>
      <c r="G1376" s="2">
        <f t="shared" si="24"/>
        <v>1184402.72184</v>
      </c>
      <c r="H1376" s="2">
        <f t="shared" si="27"/>
        <v>0.36000000033527613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122628</v>
      </c>
      <c r="D1377" s="1">
        <f>'RAS-funkcijski'!E83</f>
        <v>105751.84</v>
      </c>
      <c r="E1377" s="1">
        <v>0</v>
      </c>
      <c r="F1377" s="1">
        <v>0</v>
      </c>
      <c r="G1377" s="2">
        <f t="shared" si="24"/>
        <v>26396.402720000002</v>
      </c>
      <c r="H1377" s="2">
        <f t="shared" si="27"/>
        <v>0.16000000000349246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7744603</v>
      </c>
      <c r="D1378" s="1">
        <f>'RAS-funkcijski'!E84</f>
        <v>2362291.11</v>
      </c>
      <c r="E1378" s="1">
        <v>0</v>
      </c>
      <c r="F1378" s="1">
        <v>0</v>
      </c>
      <c r="G1378" s="2">
        <f t="shared" si="24"/>
        <v>997534.81759999995</v>
      </c>
      <c r="H1378" s="2">
        <f t="shared" si="27"/>
        <v>0.10999999986961484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123</v>
      </c>
      <c r="D1379" s="1">
        <f>'RAS-funkcijski'!E85</f>
        <v>0</v>
      </c>
      <c r="E1379" s="1">
        <v>0</v>
      </c>
      <c r="F1379" s="1">
        <v>0</v>
      </c>
      <c r="G1379" s="2">
        <f t="shared" si="24"/>
        <v>9.963000000000001</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401457</v>
      </c>
      <c r="D1380" s="1">
        <f>'RAS-funkcijski'!E86</f>
        <v>681290</v>
      </c>
      <c r="E1380" s="1">
        <v>0</v>
      </c>
      <c r="F1380" s="1">
        <v>0</v>
      </c>
      <c r="G1380" s="2">
        <f t="shared" si="24"/>
        <v>144651.03399999999</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214336</v>
      </c>
      <c r="D1382" s="1">
        <f>'RAS-funkcijski'!E88</f>
        <v>201418.69</v>
      </c>
      <c r="E1382" s="1">
        <v>0</v>
      </c>
      <c r="F1382" s="1">
        <v>0</v>
      </c>
      <c r="G1382" s="2">
        <f t="shared" si="24"/>
        <v>51842.563920000008</v>
      </c>
      <c r="H1382" s="2">
        <f t="shared" si="27"/>
        <v>0.30999999999767169</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467882</v>
      </c>
      <c r="D1383" s="1">
        <f>'RAS-funkcijski'!E89</f>
        <v>255865.75</v>
      </c>
      <c r="E1383" s="1">
        <v>0</v>
      </c>
      <c r="F1383" s="1">
        <v>0</v>
      </c>
      <c r="G1383" s="2">
        <f t="shared" si="24"/>
        <v>83267.147500000006</v>
      </c>
      <c r="H1383" s="2">
        <f t="shared" si="27"/>
        <v>0.25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46102</v>
      </c>
      <c r="E1393" s="1">
        <v>0</v>
      </c>
      <c r="F1393" s="1">
        <v>0</v>
      </c>
      <c r="G1393" s="2">
        <f t="shared" si="24"/>
        <v>8759.3799999999992</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46102</v>
      </c>
      <c r="E1395" s="1">
        <v>0</v>
      </c>
      <c r="F1395" s="1">
        <v>0</v>
      </c>
      <c r="G1395" s="2">
        <f t="shared" si="24"/>
        <v>8943.7880000000005</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467882</v>
      </c>
      <c r="D1398" s="1">
        <f>'RAS-funkcijski'!E104</f>
        <v>209763.75</v>
      </c>
      <c r="E1398" s="1">
        <v>0</v>
      </c>
      <c r="F1398" s="1">
        <v>0</v>
      </c>
      <c r="G1398" s="2">
        <f t="shared" si="24"/>
        <v>88740.950000000012</v>
      </c>
      <c r="H1398" s="2">
        <f t="shared" si="27"/>
        <v>0.25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6302201</v>
      </c>
      <c r="D1401" s="1">
        <f>'RAS-funkcijski'!E107</f>
        <v>9769140.1799999997</v>
      </c>
      <c r="E1401" s="1">
        <v>0</v>
      </c>
      <c r="F1401" s="1">
        <v>0</v>
      </c>
      <c r="G1401" s="2">
        <f t="shared" si="24"/>
        <v>2661569.5800799998</v>
      </c>
      <c r="H1401" s="2">
        <f t="shared" si="27"/>
        <v>0.17999999970197678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2240855</v>
      </c>
      <c r="D1402" s="1">
        <f>'RAS-funkcijski'!E108</f>
        <v>4746360.97</v>
      </c>
      <c r="E1402" s="1">
        <v>0</v>
      </c>
      <c r="F1402" s="1">
        <v>0</v>
      </c>
      <c r="G1402" s="2">
        <f t="shared" si="24"/>
        <v>1220292.0017599999</v>
      </c>
      <c r="H1402" s="2">
        <f t="shared" si="27"/>
        <v>3.0000000260770321E-2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1292054</v>
      </c>
      <c r="D1403" s="1">
        <f>'RAS-funkcijski'!E109</f>
        <v>927634.55</v>
      </c>
      <c r="E1403" s="1">
        <v>0</v>
      </c>
      <c r="F1403" s="1">
        <v>0</v>
      </c>
      <c r="G1403" s="2">
        <f t="shared" si="24"/>
        <v>330468.92550000001</v>
      </c>
      <c r="H1403" s="2">
        <f t="shared" si="27"/>
        <v>0.44999999995343387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201317</v>
      </c>
      <c r="D1405" s="1">
        <f>'RAS-funkcijski'!E111</f>
        <v>314316.61</v>
      </c>
      <c r="E1405" s="1">
        <v>0</v>
      </c>
      <c r="F1405" s="1">
        <v>0</v>
      </c>
      <c r="G1405" s="2">
        <f t="shared" si="24"/>
        <v>88804.673539999989</v>
      </c>
      <c r="H1405" s="2">
        <f t="shared" si="27"/>
        <v>0.39000000001396984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2567975</v>
      </c>
      <c r="D1407" s="1">
        <f>'RAS-funkcijski'!E113</f>
        <v>3780828.05</v>
      </c>
      <c r="E1407" s="1">
        <v>0</v>
      </c>
      <c r="F1407" s="1">
        <v>0</v>
      </c>
      <c r="G1407" s="2">
        <f t="shared" si="24"/>
        <v>1104129.7899</v>
      </c>
      <c r="H1407" s="2">
        <f t="shared" si="27"/>
        <v>4.9999999813735485E-2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7019772</v>
      </c>
      <c r="D1408" s="1">
        <f>'RAS-funkcijski'!E114</f>
        <v>5343583.8599999994</v>
      </c>
      <c r="E1408" s="1">
        <v>0</v>
      </c>
      <c r="F1408" s="1">
        <v>0</v>
      </c>
      <c r="G1408" s="2">
        <f t="shared" si="24"/>
        <v>1947763.3692000001</v>
      </c>
      <c r="H1408" s="2">
        <f t="shared" si="27"/>
        <v>0.14000000059604645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6407600</v>
      </c>
      <c r="D1409" s="1">
        <f>'RAS-funkcijski'!E115</f>
        <v>4692225.68</v>
      </c>
      <c r="E1409" s="1">
        <v>0</v>
      </c>
      <c r="F1409" s="1">
        <v>0</v>
      </c>
      <c r="G1409" s="2">
        <f t="shared" si="24"/>
        <v>1752917.70096</v>
      </c>
      <c r="H1409" s="2">
        <f t="shared" si="27"/>
        <v>0.32000000029802322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5766247</v>
      </c>
      <c r="D1410" s="1">
        <f>'RAS-funkcijski'!E116</f>
        <v>3941022.13</v>
      </c>
      <c r="E1410" s="1">
        <v>0</v>
      </c>
      <c r="F1410" s="1">
        <v>0</v>
      </c>
      <c r="G1410" s="2">
        <f t="shared" si="24"/>
        <v>1528608.62112</v>
      </c>
      <c r="H1410" s="2">
        <f t="shared" si="27"/>
        <v>0.12999999988824129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641353</v>
      </c>
      <c r="D1411" s="1">
        <f>'RAS-funkcijski'!E117</f>
        <v>751203.55</v>
      </c>
      <c r="E1411" s="1">
        <v>0</v>
      </c>
      <c r="F1411" s="1">
        <v>0</v>
      </c>
      <c r="G1411" s="2">
        <f t="shared" si="24"/>
        <v>242244.89130000002</v>
      </c>
      <c r="H1411" s="2">
        <f t="shared" si="27"/>
        <v>0.44999999995343387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369972</v>
      </c>
      <c r="D1412" s="1">
        <f>'RAS-funkcijski'!E118</f>
        <v>428158.51</v>
      </c>
      <c r="E1412" s="1">
        <v>0</v>
      </c>
      <c r="F1412" s="1">
        <v>0</v>
      </c>
      <c r="G1412" s="2">
        <f t="shared" si="24"/>
        <v>139796.94828000001</v>
      </c>
      <c r="H1412" s="2">
        <f t="shared" si="27"/>
        <v>0.48999999999068677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369972</v>
      </c>
      <c r="D1414" s="1">
        <f>'RAS-funkcijski'!E120</f>
        <v>428158.51</v>
      </c>
      <c r="E1414" s="1">
        <v>0</v>
      </c>
      <c r="F1414" s="1">
        <v>0</v>
      </c>
      <c r="G1414" s="2">
        <f t="shared" si="24"/>
        <v>142249.52632</v>
      </c>
      <c r="H1414" s="2">
        <f t="shared" si="27"/>
        <v>0.48999999999068677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242200</v>
      </c>
      <c r="D1416" s="1">
        <f>'RAS-funkcijski'!E122</f>
        <v>223199.67</v>
      </c>
      <c r="E1416" s="1">
        <v>0</v>
      </c>
      <c r="F1416" s="1">
        <v>0</v>
      </c>
      <c r="G1416" s="2">
        <f t="shared" si="24"/>
        <v>81254.722119999991</v>
      </c>
      <c r="H1416" s="2">
        <f t="shared" si="27"/>
        <v>0.32999999998719431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242200</v>
      </c>
      <c r="D1417" s="1">
        <f>'RAS-funkcijski'!E123</f>
        <v>223199.67</v>
      </c>
      <c r="E1417" s="1">
        <v>0</v>
      </c>
      <c r="F1417" s="1">
        <v>0</v>
      </c>
      <c r="G1417" s="2">
        <f t="shared" si="24"/>
        <v>81943.321460000006</v>
      </c>
      <c r="H1417" s="2">
        <f t="shared" si="27"/>
        <v>0.32999999998719431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5802457</v>
      </c>
      <c r="D1423" s="1">
        <f>'RAS-funkcijski'!E129</f>
        <v>3240295.77</v>
      </c>
      <c r="E1423" s="1">
        <v>0</v>
      </c>
      <c r="F1423" s="1">
        <v>0</v>
      </c>
      <c r="G1423" s="2">
        <f t="shared" si="24"/>
        <v>1535381.0674999999</v>
      </c>
      <c r="H1423" s="2">
        <f t="shared" si="27"/>
        <v>0.22999999998137355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29159</v>
      </c>
      <c r="D1424" s="1">
        <f>'RAS-funkcijski'!E130</f>
        <v>32499.95</v>
      </c>
      <c r="E1424" s="1">
        <v>0</v>
      </c>
      <c r="F1424" s="1">
        <v>0</v>
      </c>
      <c r="G1424" s="2">
        <f t="shared" si="24"/>
        <v>11864.0214</v>
      </c>
      <c r="H1424" s="2">
        <f t="shared" si="27"/>
        <v>4.9999999999272404E-2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29159</v>
      </c>
      <c r="D1426" s="1">
        <f>'RAS-funkcijski'!E132</f>
        <v>32499.95</v>
      </c>
      <c r="E1426" s="1">
        <v>0</v>
      </c>
      <c r="F1426" s="1">
        <v>0</v>
      </c>
      <c r="G1426" s="2">
        <f t="shared" si="24"/>
        <v>12052.339199999999</v>
      </c>
      <c r="H1426" s="2">
        <f t="shared" si="27"/>
        <v>4.9999999999272404E-2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711267</v>
      </c>
      <c r="D1427" s="1">
        <f>'RAS-funkcijski'!E133</f>
        <v>550747.51</v>
      </c>
      <c r="E1427" s="1">
        <v>0</v>
      </c>
      <c r="F1427" s="1">
        <v>0</v>
      </c>
      <c r="G1427" s="2">
        <f t="shared" si="24"/>
        <v>233846.30058000001</v>
      </c>
      <c r="H1427" s="2">
        <f t="shared" si="27"/>
        <v>0.48999999999068677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2851</v>
      </c>
      <c r="D1428" s="1">
        <f>'RAS-funkcijski'!E134</f>
        <v>3185.99</v>
      </c>
      <c r="E1428" s="1">
        <v>0</v>
      </c>
      <c r="F1428" s="1">
        <v>0</v>
      </c>
      <c r="G1428" s="2">
        <f t="shared" si="24"/>
        <v>1198.9874</v>
      </c>
      <c r="H1428" s="2">
        <f t="shared" si="27"/>
        <v>1.0000000000218279E-2</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1887811</v>
      </c>
      <c r="D1429" s="1">
        <f>'RAS-funkcijski'!E135</f>
        <v>1800077</v>
      </c>
      <c r="E1429" s="1">
        <v>0</v>
      </c>
      <c r="F1429" s="1">
        <v>0</v>
      </c>
      <c r="G1429" s="2">
        <f t="shared" si="24"/>
        <v>718923.41500000004</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2272427</v>
      </c>
      <c r="D1430" s="1">
        <f>'RAS-funkcijski'!E136</f>
        <v>193180.03</v>
      </c>
      <c r="E1430" s="1">
        <v>0</v>
      </c>
      <c r="F1430" s="1">
        <v>0</v>
      </c>
      <c r="G1430" s="2">
        <f t="shared" si="24"/>
        <v>350959.89192000002</v>
      </c>
      <c r="H1430" s="2">
        <f t="shared" si="27"/>
        <v>2.9999999998835847E-2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469918</v>
      </c>
      <c r="D1431" s="1">
        <f>'RAS-funkcijski'!E137</f>
        <v>396438.52</v>
      </c>
      <c r="E1431" s="1">
        <v>0</v>
      </c>
      <c r="F1431" s="1">
        <v>0</v>
      </c>
      <c r="G1431" s="2">
        <f t="shared" si="24"/>
        <v>167951.74032000001</v>
      </c>
      <c r="H1431" s="2">
        <f t="shared" si="27"/>
        <v>0.47999999998137355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369234</v>
      </c>
      <c r="D1432" s="1">
        <f>'RAS-funkcijski'!E138</f>
        <v>249766.77</v>
      </c>
      <c r="E1432" s="1">
        <v>0</v>
      </c>
      <c r="F1432" s="1">
        <v>0</v>
      </c>
      <c r="G1432" s="2">
        <f t="shared" si="24"/>
        <v>116414.85036</v>
      </c>
      <c r="H1432" s="2">
        <f t="shared" si="27"/>
        <v>0.23000000001047738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59790</v>
      </c>
      <c r="D1434" s="1">
        <f>'RAS-funkcijski'!E140</f>
        <v>14400</v>
      </c>
      <c r="E1434" s="1">
        <v>0</v>
      </c>
      <c r="F1434" s="1">
        <v>0</v>
      </c>
      <c r="G1434" s="2">
        <f t="shared" si="24"/>
        <v>12048.240000000002</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55143445</v>
      </c>
      <c r="D1435" s="13">
        <f>'RAS-funkcijski'!E141</f>
        <v>45214556.729999997</v>
      </c>
      <c r="E1435" s="13">
        <v>0</v>
      </c>
      <c r="F1435" s="13">
        <v>0</v>
      </c>
      <c r="G1435" s="14">
        <f t="shared" si="24"/>
        <v>19943440.509020001</v>
      </c>
      <c r="H1435" s="14">
        <f t="shared" si="27"/>
        <v>0.27000000327825546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239601.90000000002</v>
      </c>
      <c r="D1436" s="6">
        <f>'P-VRIO'!E5</f>
        <v>124779.90000000001</v>
      </c>
      <c r="E1436" s="6">
        <v>0</v>
      </c>
      <c r="F1436" s="6">
        <v>0</v>
      </c>
      <c r="G1436" s="7">
        <f t="shared" si="24"/>
        <v>489.16170000000005</v>
      </c>
      <c r="H1436" s="7">
        <f t="shared" si="27"/>
        <v>0.19999999996798579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239601.90000000002</v>
      </c>
      <c r="D1453" s="1">
        <f>'P-VRIO'!E22</f>
        <v>124779.90000000001</v>
      </c>
      <c r="E1453" s="1">
        <v>0</v>
      </c>
      <c r="F1453" s="1">
        <v>0</v>
      </c>
      <c r="G1453" s="2">
        <f t="shared" si="24"/>
        <v>8804.9105999999992</v>
      </c>
      <c r="H1453" s="2">
        <f t="shared" si="27"/>
        <v>0.19999999996798579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239601.90000000002</v>
      </c>
      <c r="D1454" s="1">
        <f>'P-VRIO'!E23</f>
        <v>124779.90000000001</v>
      </c>
      <c r="E1454" s="1">
        <v>0</v>
      </c>
      <c r="F1454" s="1">
        <v>0</v>
      </c>
      <c r="G1454" s="2">
        <f t="shared" si="24"/>
        <v>9294.0722999999998</v>
      </c>
      <c r="H1454" s="2">
        <f t="shared" si="27"/>
        <v>0.19999999996798579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116667.27</v>
      </c>
      <c r="D1456" s="1">
        <f>'P-VRIO'!E25</f>
        <v>116667.27</v>
      </c>
      <c r="E1456" s="1">
        <v>0</v>
      </c>
      <c r="F1456" s="1">
        <v>0</v>
      </c>
      <c r="G1456" s="2">
        <f t="shared" si="24"/>
        <v>7350.0380100000002</v>
      </c>
      <c r="H1456" s="2">
        <f t="shared" si="27"/>
        <v>0.54000000000814907</v>
      </c>
      <c r="I1456" s="10">
        <f t="shared" si="30"/>
        <v>3969.0205254598959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122934.63</v>
      </c>
      <c r="D1460" s="1">
        <f>'P-VRIO'!E29</f>
        <v>8112.63</v>
      </c>
      <c r="E1460" s="1">
        <v>0</v>
      </c>
      <c r="F1460" s="1">
        <v>0</v>
      </c>
      <c r="G1460" s="2">
        <f t="shared" si="24"/>
        <v>3478.9972500000003</v>
      </c>
      <c r="H1460" s="2">
        <f t="shared" si="27"/>
        <v>0.73999999999523425</v>
      </c>
      <c r="I1460" s="10">
        <f t="shared" si="30"/>
        <v>2574.4579649834204</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16174185.029999999</v>
      </c>
      <c r="D1480" s="6"/>
      <c r="E1480" s="6">
        <v>0</v>
      </c>
      <c r="F1480" s="6">
        <v>0</v>
      </c>
      <c r="G1480" s="7">
        <f t="shared" ref="G1480:G1580" si="34">B1480/1000*C1480</f>
        <v>16174.185030000001</v>
      </c>
      <c r="H1480" s="7">
        <f t="shared" ref="H1480:H1580" si="35">ABS(C1480-ROUND(C1480,0))</f>
        <v>2.9999999329447746E-2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53961652.959999993</v>
      </c>
      <c r="D1481" s="1">
        <v>0</v>
      </c>
      <c r="E1481" s="1">
        <v>0</v>
      </c>
      <c r="F1481" s="1">
        <v>0</v>
      </c>
      <c r="G1481" s="2">
        <f t="shared" si="34"/>
        <v>107923.30591999998</v>
      </c>
      <c r="H1481" s="2">
        <f t="shared" si="35"/>
        <v>4.0000006556510925E-2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34016857.43</v>
      </c>
      <c r="D1483" s="1">
        <v>0</v>
      </c>
      <c r="E1483" s="1">
        <v>0</v>
      </c>
      <c r="F1483" s="1">
        <v>0</v>
      </c>
      <c r="G1483" s="2">
        <f t="shared" si="34"/>
        <v>136067.42972000001</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6690294.2800000003</v>
      </c>
      <c r="D1484" s="1">
        <v>0</v>
      </c>
      <c r="E1484" s="1">
        <v>0</v>
      </c>
      <c r="F1484" s="1">
        <v>0</v>
      </c>
      <c r="G1484" s="2">
        <f t="shared" si="34"/>
        <v>33451.471400000002</v>
      </c>
      <c r="H1484" s="2">
        <f t="shared" si="35"/>
        <v>0.28000000026077032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14577869.18</v>
      </c>
      <c r="D1485" s="1">
        <v>0</v>
      </c>
      <c r="E1485" s="1">
        <v>0</v>
      </c>
      <c r="F1485" s="1">
        <v>0</v>
      </c>
      <c r="G1485" s="2">
        <f t="shared" si="34"/>
        <v>87467.215079999994</v>
      </c>
      <c r="H1485" s="2">
        <f t="shared" si="35"/>
        <v>0.17999999970197678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110080.86</v>
      </c>
      <c r="D1486" s="1">
        <v>0</v>
      </c>
      <c r="E1486" s="1">
        <v>0</v>
      </c>
      <c r="F1486" s="1">
        <v>0</v>
      </c>
      <c r="G1486" s="2">
        <f t="shared" si="34"/>
        <v>770.56601999999998</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356189.4</v>
      </c>
      <c r="D1487" s="1">
        <v>0</v>
      </c>
      <c r="E1487" s="1">
        <v>0</v>
      </c>
      <c r="F1487" s="1">
        <v>0</v>
      </c>
      <c r="G1487" s="2">
        <f t="shared" si="34"/>
        <v>2849.5152000000003</v>
      </c>
      <c r="H1487" s="2">
        <f t="shared" si="35"/>
        <v>0.40000000002328306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3684094.94</v>
      </c>
      <c r="D1489" s="1">
        <v>0</v>
      </c>
      <c r="E1489" s="1">
        <v>0</v>
      </c>
      <c r="F1489" s="1">
        <v>0</v>
      </c>
      <c r="G1489" s="2">
        <f t="shared" si="34"/>
        <v>36840.949399999998</v>
      </c>
      <c r="H1489" s="2">
        <f t="shared" si="35"/>
        <v>6.0000000055879354E-2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1471613.46</v>
      </c>
      <c r="D1490" s="1">
        <v>0</v>
      </c>
      <c r="E1490" s="1">
        <v>0</v>
      </c>
      <c r="F1490" s="1">
        <v>0</v>
      </c>
      <c r="G1490" s="2">
        <f t="shared" si="34"/>
        <v>16187.748059999998</v>
      </c>
      <c r="H1490" s="2">
        <f t="shared" si="35"/>
        <v>0.4599999999627471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7126715.3099999996</v>
      </c>
      <c r="D1491" s="1">
        <v>0</v>
      </c>
      <c r="E1491" s="1">
        <v>0</v>
      </c>
      <c r="F1491" s="1">
        <v>0</v>
      </c>
      <c r="G1491" s="2">
        <f t="shared" si="34"/>
        <v>85520.583719999995</v>
      </c>
      <c r="H1491" s="2">
        <f t="shared" si="35"/>
        <v>0.30999999959021807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11177429.73</v>
      </c>
      <c r="D1492" s="1">
        <v>0</v>
      </c>
      <c r="E1492" s="1">
        <v>0</v>
      </c>
      <c r="F1492" s="1">
        <v>0</v>
      </c>
      <c r="G1492" s="2">
        <f t="shared" si="34"/>
        <v>145306.58648999999</v>
      </c>
      <c r="H1492" s="2">
        <f t="shared" si="35"/>
        <v>0.26999999955296516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8767365.8000000007</v>
      </c>
      <c r="D1493" s="1">
        <v>0</v>
      </c>
      <c r="E1493" s="1">
        <v>0</v>
      </c>
      <c r="F1493" s="1">
        <v>0</v>
      </c>
      <c r="G1493" s="2">
        <f t="shared" si="34"/>
        <v>122743.12120000001</v>
      </c>
      <c r="H1493" s="2">
        <f t="shared" si="35"/>
        <v>0.19999999925494194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8767365.8000000007</v>
      </c>
      <c r="D1497" s="1">
        <v>0</v>
      </c>
      <c r="E1497" s="1">
        <v>0</v>
      </c>
      <c r="F1497" s="1">
        <v>0</v>
      </c>
      <c r="G1497" s="2">
        <f t="shared" si="34"/>
        <v>157812.58439999999</v>
      </c>
      <c r="H1497" s="2">
        <f t="shared" si="35"/>
        <v>0.19999999925494194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53700382.789999999</v>
      </c>
      <c r="D1499" s="1">
        <v>0</v>
      </c>
      <c r="E1499" s="1">
        <v>0</v>
      </c>
      <c r="F1499" s="1">
        <v>0</v>
      </c>
      <c r="G1499" s="2">
        <f t="shared" si="34"/>
        <v>1074007.6558000001</v>
      </c>
      <c r="H1499" s="2">
        <f t="shared" si="35"/>
        <v>0.21000000089406967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33387737.349999998</v>
      </c>
      <c r="D1501" s="1">
        <v>0</v>
      </c>
      <c r="E1501" s="1">
        <v>0</v>
      </c>
      <c r="F1501" s="1">
        <v>0</v>
      </c>
      <c r="G1501" s="2">
        <f t="shared" si="34"/>
        <v>734530.22169999988</v>
      </c>
      <c r="H1501" s="2">
        <f t="shared" si="35"/>
        <v>0.34999999776482582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6394112.2599999998</v>
      </c>
      <c r="D1502" s="1">
        <v>0</v>
      </c>
      <c r="E1502" s="1">
        <v>0</v>
      </c>
      <c r="F1502" s="1">
        <v>0</v>
      </c>
      <c r="G1502" s="2">
        <f t="shared" si="34"/>
        <v>147064.58197999999</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14104397.77</v>
      </c>
      <c r="D1503" s="1">
        <v>0</v>
      </c>
      <c r="E1503" s="1">
        <v>0</v>
      </c>
      <c r="F1503" s="1">
        <v>0</v>
      </c>
      <c r="G1503" s="2">
        <f t="shared" si="34"/>
        <v>338505.54648000002</v>
      </c>
      <c r="H1503" s="2">
        <f t="shared" si="35"/>
        <v>0.23000000044703484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117059.75</v>
      </c>
      <c r="D1504" s="1">
        <v>0</v>
      </c>
      <c r="E1504" s="1">
        <v>0</v>
      </c>
      <c r="F1504" s="1">
        <v>0</v>
      </c>
      <c r="G1504" s="2">
        <f t="shared" si="34"/>
        <v>2926.4937500000001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356189.4</v>
      </c>
      <c r="D1505" s="1">
        <v>0</v>
      </c>
      <c r="E1505" s="1">
        <v>0</v>
      </c>
      <c r="F1505" s="1">
        <v>0</v>
      </c>
      <c r="G1505" s="2">
        <f t="shared" si="34"/>
        <v>9260.9243999999999</v>
      </c>
      <c r="H1505" s="2">
        <f t="shared" si="35"/>
        <v>0.40000000002328306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3773768.22</v>
      </c>
      <c r="D1507" s="1">
        <v>0</v>
      </c>
      <c r="E1507" s="1">
        <v>0</v>
      </c>
      <c r="F1507" s="1">
        <v>0</v>
      </c>
      <c r="G1507" s="2">
        <f t="shared" si="34"/>
        <v>105665.51016000001</v>
      </c>
      <c r="H1507" s="2">
        <f t="shared" si="35"/>
        <v>0.22000000020489097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1487841.13</v>
      </c>
      <c r="D1508" s="1">
        <v>0</v>
      </c>
      <c r="E1508" s="1">
        <v>0</v>
      </c>
      <c r="F1508" s="1">
        <v>0</v>
      </c>
      <c r="G1508" s="2">
        <f t="shared" si="34"/>
        <v>43147.392769999999</v>
      </c>
      <c r="H1508" s="2">
        <f t="shared" si="35"/>
        <v>0.12999999988824129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7154368.8200000003</v>
      </c>
      <c r="D1509" s="1">
        <v>0</v>
      </c>
      <c r="E1509" s="1">
        <v>0</v>
      </c>
      <c r="F1509" s="1">
        <v>0</v>
      </c>
      <c r="G1509" s="2">
        <f t="shared" si="34"/>
        <v>214631.06460000001</v>
      </c>
      <c r="H1509" s="2">
        <f t="shared" si="35"/>
        <v>0.17999999970197678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11922459.73</v>
      </c>
      <c r="D1510" s="1">
        <v>0</v>
      </c>
      <c r="E1510" s="1">
        <v>0</v>
      </c>
      <c r="F1510" s="1">
        <v>0</v>
      </c>
      <c r="G1510" s="2">
        <f t="shared" si="34"/>
        <v>369596.25163000001</v>
      </c>
      <c r="H1510" s="2">
        <f t="shared" si="35"/>
        <v>0.26999999955296516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8390185.7100000009</v>
      </c>
      <c r="D1511" s="1">
        <v>0</v>
      </c>
      <c r="E1511" s="1">
        <v>0</v>
      </c>
      <c r="F1511" s="1">
        <v>0</v>
      </c>
      <c r="G1511" s="2">
        <f t="shared" si="34"/>
        <v>268485.94272000005</v>
      </c>
      <c r="H1511" s="2">
        <f t="shared" si="35"/>
        <v>0.28999999910593033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8390185.7100000009</v>
      </c>
      <c r="D1515" s="1">
        <v>0</v>
      </c>
      <c r="E1515" s="1">
        <v>0</v>
      </c>
      <c r="F1515" s="1">
        <v>0</v>
      </c>
      <c r="G1515" s="2">
        <f t="shared" si="34"/>
        <v>302046.68556000001</v>
      </c>
      <c r="H1515" s="2">
        <f t="shared" si="35"/>
        <v>0.28999999910593033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16435455.199999996</v>
      </c>
      <c r="D1517" s="1">
        <v>0</v>
      </c>
      <c r="E1517" s="1">
        <v>0</v>
      </c>
      <c r="F1517" s="1">
        <v>0</v>
      </c>
      <c r="G1517" s="2">
        <f t="shared" si="34"/>
        <v>624547.29759999982</v>
      </c>
      <c r="H1517" s="2">
        <f t="shared" si="35"/>
        <v>0.19999999552965164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387.75</v>
      </c>
      <c r="D1518" s="1">
        <v>0</v>
      </c>
      <c r="E1518" s="1">
        <v>0</v>
      </c>
      <c r="F1518" s="1">
        <v>0</v>
      </c>
      <c r="G1518" s="2">
        <f t="shared" si="34"/>
        <v>15.122249999999999</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387.75</v>
      </c>
      <c r="D1524" s="1">
        <v>0</v>
      </c>
      <c r="E1524" s="1">
        <v>0</v>
      </c>
      <c r="F1524" s="1">
        <v>0</v>
      </c>
      <c r="G1524" s="2">
        <f t="shared" si="34"/>
        <v>17.44875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387.75</v>
      </c>
      <c r="D1530" s="1">
        <v>0</v>
      </c>
      <c r="E1530" s="1">
        <v>0</v>
      </c>
      <c r="F1530" s="1">
        <v>0</v>
      </c>
      <c r="G1530" s="2">
        <f t="shared" si="34"/>
        <v>19.77525</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387.75</v>
      </c>
      <c r="D1531" s="1">
        <v>0</v>
      </c>
      <c r="E1531" s="1">
        <v>0</v>
      </c>
      <c r="F1531" s="1">
        <v>0</v>
      </c>
      <c r="G1531" s="2">
        <f t="shared" si="34"/>
        <v>20.163</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16435067.449999999</v>
      </c>
      <c r="D1576" s="1">
        <v>0</v>
      </c>
      <c r="E1576" s="1">
        <v>0</v>
      </c>
      <c r="F1576" s="1">
        <v>0</v>
      </c>
      <c r="G1576" s="2">
        <f t="shared" si="34"/>
        <v>1594201.54265</v>
      </c>
      <c r="H1576" s="2">
        <f t="shared" si="35"/>
        <v>0.44999999925494194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2776619.6</v>
      </c>
      <c r="D1578" s="1">
        <v>0</v>
      </c>
      <c r="E1578" s="1">
        <v>0</v>
      </c>
      <c r="F1578" s="1">
        <v>0</v>
      </c>
      <c r="G1578" s="2">
        <f t="shared" si="34"/>
        <v>274885.34040000004</v>
      </c>
      <c r="H1578" s="2">
        <f t="shared" si="35"/>
        <v>0.39999999990686774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3000</v>
      </c>
      <c r="D1579" s="1">
        <v>0</v>
      </c>
      <c r="E1579" s="1">
        <v>0</v>
      </c>
      <c r="F1579" s="1">
        <v>0</v>
      </c>
      <c r="G1579" s="2">
        <f t="shared" si="34"/>
        <v>300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13655447.85</v>
      </c>
      <c r="D1580" s="13">
        <v>0</v>
      </c>
      <c r="E1580" s="13">
        <v>0</v>
      </c>
      <c r="F1580" s="13">
        <v>0</v>
      </c>
      <c r="G1580" s="14">
        <f t="shared" si="34"/>
        <v>1379200.23285</v>
      </c>
      <c r="H1580" s="14">
        <f t="shared" si="35"/>
        <v>0.15000000037252903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35468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22"/>
      <c r="F10" s="313" t="s">
        <v>35</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1" t="s">
        <v>40</v>
      </c>
      <c r="C15" s="332"/>
      <c r="D15" s="332"/>
      <c r="E15" s="332"/>
      <c r="F15" s="333"/>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44551563</v>
      </c>
      <c r="I16" s="172">
        <f>'PR-RAS'!E6</f>
        <v>38650168.620000005</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32197248</v>
      </c>
      <c r="I17" s="172">
        <f>'PR-RAS'!E151</f>
        <v>34035176.36999999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1763974</v>
      </c>
      <c r="I19" s="173">
        <f>'PR-RAS'!E646</f>
        <v>836772.24999998766</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100661821</v>
      </c>
      <c r="I20" s="175">
        <f>BILANCA!E7</f>
        <v>109863897.39</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43813013</v>
      </c>
      <c r="I21" s="177">
        <f>BILANCA!E68</f>
        <v>44438154.93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16174185</v>
      </c>
      <c r="I22" s="177">
        <f>BILANCA!E176</f>
        <v>16348503.939999999</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128300649</v>
      </c>
      <c r="I23" s="179">
        <f>BILANCA!E237</f>
        <v>137953548.37999997</v>
      </c>
      <c r="J23" s="4"/>
      <c r="K23" s="4"/>
      <c r="L23" s="4"/>
      <c r="M23" s="4"/>
      <c r="N23" s="4"/>
      <c r="O23" s="4"/>
      <c r="P23" s="4"/>
      <c r="Q23" s="4"/>
      <c r="R23" s="4"/>
      <c r="S23" s="4"/>
      <c r="T23" s="4"/>
      <c r="U23" s="4"/>
      <c r="V23" s="4"/>
      <c r="W23" s="4"/>
      <c r="X23" s="4"/>
    </row>
    <row r="24" spans="1:24" ht="12.75" customHeight="1" x14ac:dyDescent="0.2">
      <c r="A24" s="328" t="s">
        <v>44</v>
      </c>
      <c r="B24" s="334" t="str">
        <f>'RAS-funkcijski'!B5</f>
        <v>Opće javne usluge (šifre 011+012+013+014 do 018)</v>
      </c>
      <c r="C24" s="335"/>
      <c r="D24" s="335"/>
      <c r="E24" s="335"/>
      <c r="F24" s="336"/>
      <c r="G24" s="159" t="str">
        <f>'RAS-funkcijski'!C5</f>
        <v>01</v>
      </c>
      <c r="H24" s="174">
        <f>'RAS-funkcijski'!D5</f>
        <v>5706768</v>
      </c>
      <c r="I24" s="175">
        <f>'RAS-funkcijski'!E5</f>
        <v>6355627.7300000004</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17275549</v>
      </c>
      <c r="I25" s="177">
        <f>'RAS-funkcijski'!E35</f>
        <v>12717673.739999998</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214336</v>
      </c>
      <c r="I26" s="177">
        <f>'RAS-funkcijski'!E88</f>
        <v>201418.69</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7019772</v>
      </c>
      <c r="I27" s="177">
        <f>'RAS-funkcijski'!E114</f>
        <v>5343583.8599999994</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55143445</v>
      </c>
      <c r="I28" s="181">
        <f>'RAS-funkcijski'!E141</f>
        <v>45214556.729999997</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239601.90000000002</v>
      </c>
      <c r="I29" s="175">
        <f>'P-VRIO'!E5</f>
        <v>124779.90000000001</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239601.90000000002</v>
      </c>
      <c r="I30" s="177">
        <f>'P-VRIO'!E22</f>
        <v>124779.90000000001</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45</v>
      </c>
      <c r="I33" s="183">
        <f>OBVEZE!D5</f>
        <v>16174185.029999999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45</v>
      </c>
      <c r="I34" s="177">
        <f>OBVEZE!D42</f>
        <v>16435455.199999996</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45</v>
      </c>
      <c r="I35" s="177">
        <f>OBVEZE!D43</f>
        <v>387.75</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45</v>
      </c>
      <c r="I36" s="181">
        <f>OBVEZE!D101</f>
        <v>16435067.449999999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46</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15" zoomScaleNormal="100" workbookViewId="0">
      <selection activeCell="D645" sqref="D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47</v>
      </c>
      <c r="B2" s="352"/>
      <c r="C2" s="352"/>
      <c r="D2" s="352"/>
      <c r="E2" s="352"/>
      <c r="F2" s="352"/>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44551563</v>
      </c>
      <c r="E6" s="53">
        <f>E7+E44+E50+E82+E106+E124+E133+E139</f>
        <v>38650168.620000005</v>
      </c>
      <c r="F6" s="54">
        <f t="shared" ref="F6:F131" si="0">IF(D6&lt;&gt;0,IF(E6/D6&gt;=100,"&gt;&gt;100",E6/D6*100),"-")</f>
        <v>86.753788234096305</v>
      </c>
    </row>
    <row r="7" spans="1:25" ht="12.75" customHeight="1" x14ac:dyDescent="0.2">
      <c r="A7" s="55">
        <v>61</v>
      </c>
      <c r="B7" s="307" t="s">
        <v>56</v>
      </c>
      <c r="C7" s="52" t="s">
        <v>57</v>
      </c>
      <c r="D7" s="53">
        <f t="shared" ref="D7:E7" si="1">D8+D17+D23+D29+D37+D40</f>
        <v>14221176</v>
      </c>
      <c r="E7" s="53">
        <f t="shared" si="1"/>
        <v>17817996.77</v>
      </c>
      <c r="F7" s="54">
        <f t="shared" si="0"/>
        <v>125.29200658229671</v>
      </c>
    </row>
    <row r="8" spans="1:25" ht="12.75" customHeight="1" x14ac:dyDescent="0.2">
      <c r="A8" s="55">
        <v>611</v>
      </c>
      <c r="B8" s="87" t="s">
        <v>58</v>
      </c>
      <c r="C8" s="52" t="s">
        <v>59</v>
      </c>
      <c r="D8" s="53">
        <f t="shared" ref="D8:E8" si="2">SUM(D9:D14)-D15-D16</f>
        <v>13020352</v>
      </c>
      <c r="E8" s="53">
        <f t="shared" si="2"/>
        <v>16447630.379999999</v>
      </c>
      <c r="F8" s="54">
        <f t="shared" si="0"/>
        <v>126.32247100539216</v>
      </c>
    </row>
    <row r="9" spans="1:25" ht="12.75" customHeight="1" x14ac:dyDescent="0.2">
      <c r="A9" s="55">
        <v>6111</v>
      </c>
      <c r="B9" s="87" t="s">
        <v>60</v>
      </c>
      <c r="C9" s="52" t="s">
        <v>61</v>
      </c>
      <c r="D9" s="244">
        <v>11930966</v>
      </c>
      <c r="E9" s="244">
        <v>14890546.4</v>
      </c>
      <c r="F9" s="54">
        <f t="shared" si="0"/>
        <v>124.80587405914996</v>
      </c>
    </row>
    <row r="10" spans="1:25" ht="12.75" customHeight="1" x14ac:dyDescent="0.2">
      <c r="A10" s="55">
        <v>6112</v>
      </c>
      <c r="B10" s="87" t="s">
        <v>62</v>
      </c>
      <c r="C10" s="52" t="s">
        <v>63</v>
      </c>
      <c r="D10" s="244">
        <v>1751666</v>
      </c>
      <c r="E10" s="244">
        <v>2404591.52</v>
      </c>
      <c r="F10" s="54">
        <f t="shared" si="0"/>
        <v>137.27454434806637</v>
      </c>
    </row>
    <row r="11" spans="1:25" ht="12.75" customHeight="1" x14ac:dyDescent="0.2">
      <c r="A11" s="55">
        <v>6113</v>
      </c>
      <c r="B11" s="87" t="s">
        <v>64</v>
      </c>
      <c r="C11" s="52" t="s">
        <v>65</v>
      </c>
      <c r="D11" s="244">
        <v>649387</v>
      </c>
      <c r="E11" s="244">
        <v>584365.81000000006</v>
      </c>
      <c r="F11" s="54">
        <f t="shared" si="0"/>
        <v>89.987297251099889</v>
      </c>
    </row>
    <row r="12" spans="1:25" ht="12.75" customHeight="1" x14ac:dyDescent="0.2">
      <c r="A12" s="55">
        <v>6114</v>
      </c>
      <c r="B12" s="87" t="s">
        <v>66</v>
      </c>
      <c r="C12" s="52" t="s">
        <v>67</v>
      </c>
      <c r="D12" s="244">
        <v>302970</v>
      </c>
      <c r="E12" s="244">
        <v>203483.51999999999</v>
      </c>
      <c r="F12" s="54">
        <f t="shared" si="0"/>
        <v>67.162927022477476</v>
      </c>
    </row>
    <row r="13" spans="1:25" ht="12.75" customHeight="1" x14ac:dyDescent="0.2">
      <c r="A13" s="55">
        <v>6115</v>
      </c>
      <c r="B13" s="87" t="s">
        <v>68</v>
      </c>
      <c r="C13" s="52" t="s">
        <v>69</v>
      </c>
      <c r="D13" s="244">
        <v>783713</v>
      </c>
      <c r="E13" s="244">
        <v>967135.29</v>
      </c>
      <c r="F13" s="54">
        <f t="shared" si="0"/>
        <v>123.40426788888279</v>
      </c>
    </row>
    <row r="14" spans="1:25" ht="12.75" customHeight="1" x14ac:dyDescent="0.2">
      <c r="A14" s="55">
        <v>6116</v>
      </c>
      <c r="B14" s="87" t="s">
        <v>70</v>
      </c>
      <c r="C14" s="52" t="s">
        <v>71</v>
      </c>
      <c r="D14" s="244">
        <v>50842</v>
      </c>
      <c r="E14" s="244"/>
      <c r="F14" s="54">
        <f t="shared" si="0"/>
        <v>0</v>
      </c>
    </row>
    <row r="15" spans="1:25" ht="12.75" customHeight="1" x14ac:dyDescent="0.2">
      <c r="A15" s="55">
        <v>6117</v>
      </c>
      <c r="B15" s="87" t="s">
        <v>72</v>
      </c>
      <c r="C15" s="52" t="s">
        <v>73</v>
      </c>
      <c r="D15" s="244">
        <v>2449192</v>
      </c>
      <c r="E15" s="244">
        <v>2602492.16</v>
      </c>
      <c r="F15" s="54">
        <f t="shared" si="0"/>
        <v>106.25921365086934</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1075865</v>
      </c>
      <c r="E23" s="53">
        <f t="shared" si="4"/>
        <v>1146052.8400000001</v>
      </c>
      <c r="F23" s="54">
        <f t="shared" si="0"/>
        <v>106.5238519702751</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1075865</v>
      </c>
      <c r="E27" s="244">
        <v>1146052.8400000001</v>
      </c>
      <c r="F27" s="54">
        <f t="shared" si="0"/>
        <v>106.5238519702751</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124959</v>
      </c>
      <c r="E29" s="53">
        <f t="shared" si="5"/>
        <v>224313.55</v>
      </c>
      <c r="F29" s="54">
        <f t="shared" si="0"/>
        <v>179.50971918789364</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124056</v>
      </c>
      <c r="E31" s="244">
        <v>223804.74</v>
      </c>
      <c r="F31" s="54">
        <f t="shared" si="0"/>
        <v>180.40621977171597</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903</v>
      </c>
      <c r="E33" s="244">
        <v>508.81</v>
      </c>
      <c r="F33" s="54">
        <f t="shared" si="0"/>
        <v>56.346622369878183</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24665286</v>
      </c>
      <c r="E50" s="53">
        <f>E51+E54+E59+E62+E65+E68+E71+E74+E77</f>
        <v>15101580.67</v>
      </c>
      <c r="F50" s="54">
        <f t="shared" si="0"/>
        <v>61.226051341954843</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13368309</v>
      </c>
      <c r="E59" s="53">
        <f t="shared" si="12"/>
        <v>10724096.939999999</v>
      </c>
      <c r="F59" s="54">
        <f t="shared" si="0"/>
        <v>80.220295177198551</v>
      </c>
    </row>
    <row r="60" spans="1:6" ht="24" x14ac:dyDescent="0.2">
      <c r="A60" s="55">
        <v>6331</v>
      </c>
      <c r="B60" s="88" t="s">
        <v>162</v>
      </c>
      <c r="C60" s="52" t="s">
        <v>163</v>
      </c>
      <c r="D60" s="244">
        <v>9269469</v>
      </c>
      <c r="E60" s="244">
        <v>9335122.1699999999</v>
      </c>
      <c r="F60" s="54">
        <f t="shared" si="0"/>
        <v>100.70827325707654</v>
      </c>
    </row>
    <row r="61" spans="1:6" ht="24" x14ac:dyDescent="0.2">
      <c r="A61" s="55">
        <v>6332</v>
      </c>
      <c r="B61" s="88" t="s">
        <v>164</v>
      </c>
      <c r="C61" s="52" t="s">
        <v>165</v>
      </c>
      <c r="D61" s="244">
        <v>4098840</v>
      </c>
      <c r="E61" s="244">
        <v>1388974.77</v>
      </c>
      <c r="F61" s="54">
        <f t="shared" si="0"/>
        <v>33.887020962028281</v>
      </c>
    </row>
    <row r="62" spans="1:6" ht="12.75" customHeight="1" x14ac:dyDescent="0.2">
      <c r="A62" s="55">
        <v>634</v>
      </c>
      <c r="B62" s="87" t="s">
        <v>166</v>
      </c>
      <c r="C62" s="52" t="s">
        <v>167</v>
      </c>
      <c r="D62" s="53">
        <f t="shared" ref="D62:E62" si="13">SUM(D63:D64)</f>
        <v>179017</v>
      </c>
      <c r="E62" s="53">
        <f t="shared" si="13"/>
        <v>67451.28</v>
      </c>
      <c r="F62" s="54">
        <f t="shared" si="0"/>
        <v>37.678700905500598</v>
      </c>
    </row>
    <row r="63" spans="1:6" ht="12.75" customHeight="1" x14ac:dyDescent="0.2">
      <c r="A63" s="55">
        <v>6341</v>
      </c>
      <c r="B63" s="87" t="s">
        <v>168</v>
      </c>
      <c r="C63" s="52" t="s">
        <v>169</v>
      </c>
      <c r="D63" s="244">
        <v>179017</v>
      </c>
      <c r="E63" s="244">
        <v>67451.28</v>
      </c>
      <c r="F63" s="54">
        <f t="shared" si="0"/>
        <v>37.678700905500598</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1535062</v>
      </c>
      <c r="E65" s="53">
        <f t="shared" si="14"/>
        <v>1507660.39</v>
      </c>
      <c r="F65" s="54">
        <f t="shared" si="0"/>
        <v>98.214950927063526</v>
      </c>
    </row>
    <row r="66" spans="1:6" ht="12.75" customHeight="1" x14ac:dyDescent="0.2">
      <c r="A66" s="55">
        <v>6351</v>
      </c>
      <c r="B66" s="87" t="s">
        <v>174</v>
      </c>
      <c r="C66" s="52" t="s">
        <v>175</v>
      </c>
      <c r="D66" s="244">
        <v>1535062</v>
      </c>
      <c r="E66" s="244">
        <v>1507660.39</v>
      </c>
      <c r="F66" s="54">
        <f t="shared" si="0"/>
        <v>98.214950927063526</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105000</v>
      </c>
      <c r="E68" s="53">
        <f t="shared" si="15"/>
        <v>144627.47</v>
      </c>
      <c r="F68" s="54">
        <f t="shared" si="0"/>
        <v>137.74044761904761</v>
      </c>
    </row>
    <row r="69" spans="1:6" ht="12.75" customHeight="1" x14ac:dyDescent="0.2">
      <c r="A69" s="55" t="s">
        <v>180</v>
      </c>
      <c r="B69" s="87" t="s">
        <v>181</v>
      </c>
      <c r="C69" s="52" t="s">
        <v>180</v>
      </c>
      <c r="D69" s="244">
        <v>65000</v>
      </c>
      <c r="E69" s="244">
        <v>20000</v>
      </c>
      <c r="F69" s="54">
        <f t="shared" si="0"/>
        <v>30.76923076923077</v>
      </c>
    </row>
    <row r="70" spans="1:6" ht="24" x14ac:dyDescent="0.2">
      <c r="A70" s="55" t="s">
        <v>182</v>
      </c>
      <c r="B70" s="87" t="s">
        <v>183</v>
      </c>
      <c r="C70" s="52" t="s">
        <v>182</v>
      </c>
      <c r="D70" s="244">
        <v>40000</v>
      </c>
      <c r="E70" s="244">
        <v>124627.47</v>
      </c>
      <c r="F70" s="54">
        <f t="shared" si="0"/>
        <v>311.56867499999998</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9477898</v>
      </c>
      <c r="E74" s="53">
        <f t="shared" si="17"/>
        <v>2657744.59</v>
      </c>
      <c r="F74" s="54">
        <f t="shared" si="0"/>
        <v>28.041498125428234</v>
      </c>
    </row>
    <row r="75" spans="1:6" ht="12.75" customHeight="1" x14ac:dyDescent="0.2">
      <c r="A75" s="55" t="s">
        <v>192</v>
      </c>
      <c r="B75" s="87" t="s">
        <v>193</v>
      </c>
      <c r="C75" s="52" t="s">
        <v>192</v>
      </c>
      <c r="D75" s="244">
        <v>1708348</v>
      </c>
      <c r="E75" s="244">
        <v>964571.43</v>
      </c>
      <c r="F75" s="54">
        <f t="shared" si="0"/>
        <v>56.462233104730416</v>
      </c>
    </row>
    <row r="76" spans="1:6" ht="12.75" customHeight="1" x14ac:dyDescent="0.2">
      <c r="A76" s="55" t="s">
        <v>194</v>
      </c>
      <c r="B76" s="87" t="s">
        <v>195</v>
      </c>
      <c r="C76" s="52" t="s">
        <v>194</v>
      </c>
      <c r="D76" s="244">
        <v>7769550</v>
      </c>
      <c r="E76" s="244">
        <v>1693173.16</v>
      </c>
      <c r="F76" s="54">
        <f t="shared" si="0"/>
        <v>21.792422469769807</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2652292</v>
      </c>
      <c r="E82" s="53">
        <f t="shared" si="19"/>
        <v>2546133.5300000003</v>
      </c>
      <c r="F82" s="54">
        <f t="shared" si="0"/>
        <v>95.997481800646383</v>
      </c>
    </row>
    <row r="83" spans="1:6" ht="12.75" customHeight="1" x14ac:dyDescent="0.2">
      <c r="A83" s="55">
        <v>641</v>
      </c>
      <c r="B83" s="87" t="s">
        <v>208</v>
      </c>
      <c r="C83" s="52" t="s">
        <v>209</v>
      </c>
      <c r="D83" s="53">
        <f t="shared" ref="D83:E83" si="20">SUM(D84:D90)</f>
        <v>8732</v>
      </c>
      <c r="E83" s="53">
        <f t="shared" si="20"/>
        <v>7441.32</v>
      </c>
      <c r="F83" s="54">
        <f t="shared" si="0"/>
        <v>85.2189647274393</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240</v>
      </c>
      <c r="E85" s="244">
        <v>158.69</v>
      </c>
      <c r="F85" s="54">
        <f t="shared" si="0"/>
        <v>66.120833333333323</v>
      </c>
    </row>
    <row r="86" spans="1:6" ht="12.75" customHeight="1" x14ac:dyDescent="0.2">
      <c r="A86" s="55">
        <v>6414</v>
      </c>
      <c r="B86" s="87" t="s">
        <v>214</v>
      </c>
      <c r="C86" s="52" t="s">
        <v>215</v>
      </c>
      <c r="D86" s="244">
        <v>7631</v>
      </c>
      <c r="E86" s="244">
        <v>6719.26</v>
      </c>
      <c r="F86" s="54">
        <f t="shared" si="0"/>
        <v>88.052155680775783</v>
      </c>
    </row>
    <row r="87" spans="1:6" ht="12.75" customHeight="1" x14ac:dyDescent="0.2">
      <c r="A87" s="55">
        <v>6415</v>
      </c>
      <c r="B87" s="87" t="s">
        <v>216</v>
      </c>
      <c r="C87" s="52" t="s">
        <v>217</v>
      </c>
      <c r="D87" s="244"/>
      <c r="E87" s="244">
        <v>7.79</v>
      </c>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v>861</v>
      </c>
      <c r="E90" s="244">
        <v>555.58000000000004</v>
      </c>
      <c r="F90" s="54">
        <f t="shared" si="0"/>
        <v>64.527293844367023</v>
      </c>
    </row>
    <row r="91" spans="1:6" ht="12.75" customHeight="1" x14ac:dyDescent="0.2">
      <c r="A91" s="55">
        <v>642</v>
      </c>
      <c r="B91" s="87" t="s">
        <v>224</v>
      </c>
      <c r="C91" s="52" t="s">
        <v>225</v>
      </c>
      <c r="D91" s="53">
        <f t="shared" ref="D91:E91" si="21">SUM(D92:D97)</f>
        <v>2643560</v>
      </c>
      <c r="E91" s="53">
        <f t="shared" si="21"/>
        <v>2538692.2100000004</v>
      </c>
      <c r="F91" s="54">
        <f t="shared" si="0"/>
        <v>96.033084552648717</v>
      </c>
    </row>
    <row r="92" spans="1:6" ht="12.75" customHeight="1" x14ac:dyDescent="0.2">
      <c r="A92" s="55">
        <v>6421</v>
      </c>
      <c r="B92" s="87" t="s">
        <v>226</v>
      </c>
      <c r="C92" s="52" t="s">
        <v>227</v>
      </c>
      <c r="D92" s="244">
        <v>331382</v>
      </c>
      <c r="E92" s="244">
        <v>663386.31000000006</v>
      </c>
      <c r="F92" s="54">
        <f t="shared" si="0"/>
        <v>200.18779233633691</v>
      </c>
    </row>
    <row r="93" spans="1:6" ht="12.75" customHeight="1" x14ac:dyDescent="0.2">
      <c r="A93" s="55">
        <v>6422</v>
      </c>
      <c r="B93" s="87" t="s">
        <v>228</v>
      </c>
      <c r="C93" s="52" t="s">
        <v>229</v>
      </c>
      <c r="D93" s="244">
        <v>2278299</v>
      </c>
      <c r="E93" s="244">
        <v>1833344.59</v>
      </c>
      <c r="F93" s="54">
        <f t="shared" si="0"/>
        <v>80.46988520821894</v>
      </c>
    </row>
    <row r="94" spans="1:6" ht="12.75" customHeight="1" x14ac:dyDescent="0.2">
      <c r="A94" s="55">
        <v>6423</v>
      </c>
      <c r="B94" s="87" t="s">
        <v>230</v>
      </c>
      <c r="C94" s="52" t="s">
        <v>231</v>
      </c>
      <c r="D94" s="312">
        <v>559</v>
      </c>
      <c r="E94" s="244">
        <v>322.41000000000003</v>
      </c>
      <c r="F94" s="54">
        <f t="shared" si="0"/>
        <v>57.67620751341682</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33320</v>
      </c>
      <c r="E97" s="244">
        <v>41638.9</v>
      </c>
      <c r="F97" s="54">
        <f t="shared" si="0"/>
        <v>124.96668667466989</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2778540</v>
      </c>
      <c r="E106" s="53">
        <f t="shared" si="23"/>
        <v>2967057.99</v>
      </c>
      <c r="F106" s="54">
        <f t="shared" si="0"/>
        <v>106.78478589475048</v>
      </c>
    </row>
    <row r="107" spans="1:6" ht="12.75" customHeight="1" x14ac:dyDescent="0.2">
      <c r="A107" s="55">
        <v>651</v>
      </c>
      <c r="B107" s="87" t="s">
        <v>256</v>
      </c>
      <c r="C107" s="52" t="s">
        <v>257</v>
      </c>
      <c r="D107" s="53">
        <f t="shared" ref="D107:E107" si="24">SUM(D108:D111)</f>
        <v>23300</v>
      </c>
      <c r="E107" s="53">
        <f t="shared" si="24"/>
        <v>21608.58</v>
      </c>
      <c r="F107" s="54">
        <f t="shared" si="0"/>
        <v>92.740686695278967</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v>1498</v>
      </c>
      <c r="E110" s="244">
        <v>208.58</v>
      </c>
      <c r="F110" s="54">
        <f t="shared" si="0"/>
        <v>13.923898531375167</v>
      </c>
    </row>
    <row r="111" spans="1:6" ht="12.75" customHeight="1" x14ac:dyDescent="0.2">
      <c r="A111" s="55">
        <v>6514</v>
      </c>
      <c r="B111" s="87" t="s">
        <v>264</v>
      </c>
      <c r="C111" s="52" t="s">
        <v>265</v>
      </c>
      <c r="D111" s="244">
        <v>21802</v>
      </c>
      <c r="E111" s="244">
        <v>21400</v>
      </c>
      <c r="F111" s="54">
        <f t="shared" si="0"/>
        <v>98.156132464911465</v>
      </c>
    </row>
    <row r="112" spans="1:6" ht="12.75" customHeight="1" x14ac:dyDescent="0.2">
      <c r="A112" s="55">
        <v>652</v>
      </c>
      <c r="B112" s="87" t="s">
        <v>266</v>
      </c>
      <c r="C112" s="52" t="s">
        <v>267</v>
      </c>
      <c r="D112" s="53">
        <f t="shared" ref="D112:E112" si="25">SUM(D113:D119)</f>
        <v>759657</v>
      </c>
      <c r="E112" s="53">
        <f t="shared" si="25"/>
        <v>1058096.3900000001</v>
      </c>
      <c r="F112" s="54">
        <f t="shared" si="0"/>
        <v>139.28607121371883</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7140</v>
      </c>
      <c r="E114" s="244">
        <v>7487.65</v>
      </c>
      <c r="F114" s="54">
        <f t="shared" si="0"/>
        <v>104.86904761904761</v>
      </c>
    </row>
    <row r="115" spans="1:6" ht="12.75" customHeight="1" x14ac:dyDescent="0.2">
      <c r="A115" s="55">
        <v>6524</v>
      </c>
      <c r="B115" s="87" t="s">
        <v>272</v>
      </c>
      <c r="C115" s="52" t="s">
        <v>273</v>
      </c>
      <c r="D115" s="244">
        <v>132186</v>
      </c>
      <c r="E115" s="244">
        <v>55301.69</v>
      </c>
      <c r="F115" s="54">
        <f t="shared" si="0"/>
        <v>41.836268591227515</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620331</v>
      </c>
      <c r="E117" s="244">
        <v>995307.05</v>
      </c>
      <c r="F117" s="54">
        <f t="shared" si="0"/>
        <v>160.44773677278744</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1995583</v>
      </c>
      <c r="E120" s="53">
        <f t="shared" si="26"/>
        <v>1887353.02</v>
      </c>
      <c r="F120" s="54">
        <f t="shared" si="0"/>
        <v>94.576523251601159</v>
      </c>
    </row>
    <row r="121" spans="1:6" ht="12.75" customHeight="1" x14ac:dyDescent="0.2">
      <c r="A121" s="55">
        <v>6531</v>
      </c>
      <c r="B121" s="87" t="s">
        <v>284</v>
      </c>
      <c r="C121" s="52" t="s">
        <v>285</v>
      </c>
      <c r="D121" s="244">
        <v>295224</v>
      </c>
      <c r="E121" s="244">
        <v>200771.4</v>
      </c>
      <c r="F121" s="54">
        <f t="shared" si="0"/>
        <v>68.006462889196001</v>
      </c>
    </row>
    <row r="122" spans="1:6" ht="12.75" customHeight="1" x14ac:dyDescent="0.2">
      <c r="A122" s="55">
        <v>6532</v>
      </c>
      <c r="B122" s="87" t="s">
        <v>286</v>
      </c>
      <c r="C122" s="52" t="s">
        <v>287</v>
      </c>
      <c r="D122" s="244">
        <v>1700359</v>
      </c>
      <c r="E122" s="244">
        <v>1686581.62</v>
      </c>
      <c r="F122" s="54">
        <f t="shared" si="0"/>
        <v>99.18973699083547</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222292</v>
      </c>
      <c r="E124" s="53">
        <f t="shared" si="27"/>
        <v>210766.82</v>
      </c>
      <c r="F124" s="54">
        <f t="shared" si="0"/>
        <v>94.815296996743029</v>
      </c>
    </row>
    <row r="125" spans="1:6" ht="12.75" customHeight="1" x14ac:dyDescent="0.2">
      <c r="A125" s="55">
        <v>661</v>
      </c>
      <c r="B125" s="88" t="s">
        <v>292</v>
      </c>
      <c r="C125" s="52" t="s">
        <v>293</v>
      </c>
      <c r="D125" s="53">
        <f t="shared" ref="D125:E125" si="28">SUM(D126:D127)</f>
        <v>222292</v>
      </c>
      <c r="E125" s="53">
        <f t="shared" si="28"/>
        <v>210766.82</v>
      </c>
      <c r="F125" s="54">
        <f t="shared" si="0"/>
        <v>94.815296996743029</v>
      </c>
    </row>
    <row r="126" spans="1:6" ht="12.75" customHeight="1" x14ac:dyDescent="0.2">
      <c r="A126" s="55">
        <v>6614</v>
      </c>
      <c r="B126" s="88" t="s">
        <v>294</v>
      </c>
      <c r="C126" s="52" t="s">
        <v>295</v>
      </c>
      <c r="D126" s="244">
        <v>150</v>
      </c>
      <c r="E126" s="244"/>
      <c r="F126" s="54">
        <f t="shared" si="0"/>
        <v>0</v>
      </c>
    </row>
    <row r="127" spans="1:6" ht="12.75" customHeight="1" x14ac:dyDescent="0.2">
      <c r="A127" s="55">
        <v>6615</v>
      </c>
      <c r="B127" s="88" t="s">
        <v>296</v>
      </c>
      <c r="C127" s="52" t="s">
        <v>297</v>
      </c>
      <c r="D127" s="244">
        <v>222142</v>
      </c>
      <c r="E127" s="244">
        <v>210766.82</v>
      </c>
      <c r="F127" s="54">
        <f t="shared" si="0"/>
        <v>94.879320434676913</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11977</v>
      </c>
      <c r="E139" s="53">
        <f t="shared" si="33"/>
        <v>6632.84</v>
      </c>
      <c r="F139" s="54">
        <f t="shared" si="31"/>
        <v>55.379811305001262</v>
      </c>
    </row>
    <row r="140" spans="1:6" ht="12.75" customHeight="1" x14ac:dyDescent="0.2">
      <c r="A140" s="55">
        <v>681</v>
      </c>
      <c r="B140" s="87" t="s">
        <v>322</v>
      </c>
      <c r="C140" s="52" t="s">
        <v>323</v>
      </c>
      <c r="D140" s="53">
        <f t="shared" ref="D140:E140" si="34">SUM(D141:D149)</f>
        <v>0</v>
      </c>
      <c r="E140" s="53">
        <f t="shared" si="34"/>
        <v>306.27999999999997</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v>306.27999999999997</v>
      </c>
      <c r="F149" s="54" t="str">
        <f t="shared" si="31"/>
        <v>-</v>
      </c>
    </row>
    <row r="150" spans="1:6" ht="12.75" customHeight="1" x14ac:dyDescent="0.2">
      <c r="A150" s="55">
        <v>683</v>
      </c>
      <c r="B150" s="87" t="s">
        <v>342</v>
      </c>
      <c r="C150" s="52" t="s">
        <v>343</v>
      </c>
      <c r="D150" s="244">
        <v>11977</v>
      </c>
      <c r="E150" s="244">
        <v>6326.56</v>
      </c>
      <c r="F150" s="54">
        <f t="shared" si="31"/>
        <v>52.822576605159888</v>
      </c>
    </row>
    <row r="151" spans="1:6" ht="12.75" customHeight="1" x14ac:dyDescent="0.2">
      <c r="A151" s="55">
        <v>3</v>
      </c>
      <c r="B151" s="87" t="s">
        <v>344</v>
      </c>
      <c r="C151" s="52" t="s">
        <v>52</v>
      </c>
      <c r="D151" s="53">
        <f t="shared" ref="D151:E151" si="35">D152+D163+D196+D215+D224+D252+D263</f>
        <v>32197248</v>
      </c>
      <c r="E151" s="53">
        <f t="shared" si="35"/>
        <v>34035176.36999999</v>
      </c>
      <c r="F151" s="54">
        <f t="shared" si="31"/>
        <v>105.70833994880553</v>
      </c>
    </row>
    <row r="152" spans="1:6" ht="12.75" customHeight="1" x14ac:dyDescent="0.2">
      <c r="A152" s="55">
        <v>31</v>
      </c>
      <c r="B152" s="87" t="s">
        <v>345</v>
      </c>
      <c r="C152" s="52" t="s">
        <v>346</v>
      </c>
      <c r="D152" s="53">
        <f t="shared" ref="D152:E152" si="36">D153+D158+D159</f>
        <v>6855161</v>
      </c>
      <c r="E152" s="53">
        <f t="shared" si="36"/>
        <v>6707978.9199999999</v>
      </c>
      <c r="F152" s="54">
        <f t="shared" si="31"/>
        <v>97.852974131460954</v>
      </c>
    </row>
    <row r="153" spans="1:6" ht="12.75" customHeight="1" x14ac:dyDescent="0.2">
      <c r="A153" s="55">
        <v>311</v>
      </c>
      <c r="B153" s="87" t="s">
        <v>347</v>
      </c>
      <c r="C153" s="52" t="s">
        <v>348</v>
      </c>
      <c r="D153" s="53">
        <f t="shared" ref="D153:E153" si="37">SUM(D154:D157)</f>
        <v>5659035</v>
      </c>
      <c r="E153" s="53">
        <f t="shared" si="37"/>
        <v>5430904.9699999997</v>
      </c>
      <c r="F153" s="54">
        <f t="shared" si="31"/>
        <v>95.968746791634956</v>
      </c>
    </row>
    <row r="154" spans="1:6" ht="12.75" customHeight="1" x14ac:dyDescent="0.2">
      <c r="A154" s="55">
        <v>3111</v>
      </c>
      <c r="B154" s="87" t="s">
        <v>349</v>
      </c>
      <c r="C154" s="52" t="s">
        <v>350</v>
      </c>
      <c r="D154" s="244">
        <v>5659035</v>
      </c>
      <c r="E154" s="244">
        <v>5430904.9699999997</v>
      </c>
      <c r="F154" s="54">
        <f t="shared" si="31"/>
        <v>95.968746791634956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301051</v>
      </c>
      <c r="E158" s="244">
        <v>432808.21</v>
      </c>
      <c r="F158" s="54">
        <f t="shared" si="31"/>
        <v>143.76574401015111</v>
      </c>
    </row>
    <row r="159" spans="1:6" ht="12.75" customHeight="1" x14ac:dyDescent="0.2">
      <c r="A159" s="55">
        <v>313</v>
      </c>
      <c r="B159" s="87" t="s">
        <v>359</v>
      </c>
      <c r="C159" s="52" t="s">
        <v>360</v>
      </c>
      <c r="D159" s="53">
        <f t="shared" ref="D159:E159" si="38">SUM(D160:D162)</f>
        <v>895075</v>
      </c>
      <c r="E159" s="53">
        <f t="shared" si="38"/>
        <v>844265.74</v>
      </c>
      <c r="F159" s="54">
        <f t="shared" si="31"/>
        <v>94.323463396922051</v>
      </c>
    </row>
    <row r="160" spans="1:6" ht="12.75" customHeight="1" x14ac:dyDescent="0.2">
      <c r="A160" s="55">
        <v>3131</v>
      </c>
      <c r="B160" s="87" t="s">
        <v>138</v>
      </c>
      <c r="C160" s="52" t="s">
        <v>361</v>
      </c>
      <c r="D160" s="244">
        <v>112113</v>
      </c>
      <c r="E160" s="244">
        <v>115980.02</v>
      </c>
      <c r="F160" s="54">
        <f t="shared" si="31"/>
        <v>103.44921641558071</v>
      </c>
    </row>
    <row r="161" spans="1:6" ht="12.75" customHeight="1" x14ac:dyDescent="0.2">
      <c r="A161" s="55">
        <v>3132</v>
      </c>
      <c r="B161" s="87" t="s">
        <v>362</v>
      </c>
      <c r="C161" s="52" t="s">
        <v>363</v>
      </c>
      <c r="D161" s="244">
        <v>782962</v>
      </c>
      <c r="E161" s="244">
        <v>728285.72</v>
      </c>
      <c r="F161" s="54">
        <f t="shared" si="31"/>
        <v>93.016738998827535</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15688740</v>
      </c>
      <c r="E163" s="53">
        <f t="shared" si="39"/>
        <v>14714425.289999997</v>
      </c>
      <c r="F163" s="54">
        <f t="shared" si="31"/>
        <v>93.789719824536562</v>
      </c>
    </row>
    <row r="164" spans="1:6" ht="12.75" customHeight="1" x14ac:dyDescent="0.2">
      <c r="A164" s="55">
        <v>321</v>
      </c>
      <c r="B164" s="87" t="s">
        <v>368</v>
      </c>
      <c r="C164" s="52" t="s">
        <v>369</v>
      </c>
      <c r="D164" s="53">
        <f t="shared" ref="D164:E164" si="40">SUM(D165:D168)</f>
        <v>299344</v>
      </c>
      <c r="E164" s="53">
        <f t="shared" si="40"/>
        <v>390924.94</v>
      </c>
      <c r="F164" s="54">
        <f t="shared" si="31"/>
        <v>130.59387861457051</v>
      </c>
    </row>
    <row r="165" spans="1:6" ht="12.75" customHeight="1" x14ac:dyDescent="0.2">
      <c r="A165" s="55">
        <v>3211</v>
      </c>
      <c r="B165" s="87" t="s">
        <v>370</v>
      </c>
      <c r="C165" s="52" t="s">
        <v>371</v>
      </c>
      <c r="D165" s="244">
        <v>17976</v>
      </c>
      <c r="E165" s="244">
        <v>31276.58</v>
      </c>
      <c r="F165" s="54">
        <f t="shared" si="31"/>
        <v>173.99076546506453</v>
      </c>
    </row>
    <row r="166" spans="1:6" ht="12.75" customHeight="1" x14ac:dyDescent="0.2">
      <c r="A166" s="55">
        <v>3212</v>
      </c>
      <c r="B166" s="87" t="s">
        <v>372</v>
      </c>
      <c r="C166" s="52" t="s">
        <v>373</v>
      </c>
      <c r="D166" s="244">
        <v>165166</v>
      </c>
      <c r="E166" s="244">
        <v>254584.86</v>
      </c>
      <c r="F166" s="54">
        <f t="shared" si="31"/>
        <v>154.13878158943123</v>
      </c>
    </row>
    <row r="167" spans="1:6" ht="12.75" customHeight="1" x14ac:dyDescent="0.2">
      <c r="A167" s="55">
        <v>3213</v>
      </c>
      <c r="B167" s="87" t="s">
        <v>374</v>
      </c>
      <c r="C167" s="52" t="s">
        <v>375</v>
      </c>
      <c r="D167" s="244">
        <v>67237</v>
      </c>
      <c r="E167" s="244">
        <v>99912.5</v>
      </c>
      <c r="F167" s="54">
        <f t="shared" si="31"/>
        <v>148.59749840117792</v>
      </c>
    </row>
    <row r="168" spans="1:6" ht="12.75" customHeight="1" x14ac:dyDescent="0.2">
      <c r="A168" s="55">
        <v>3214</v>
      </c>
      <c r="B168" s="87" t="s">
        <v>376</v>
      </c>
      <c r="C168" s="52" t="s">
        <v>377</v>
      </c>
      <c r="D168" s="244">
        <v>48965</v>
      </c>
      <c r="E168" s="244">
        <v>5151</v>
      </c>
      <c r="F168" s="54">
        <f t="shared" si="31"/>
        <v>10.519759011538854</v>
      </c>
    </row>
    <row r="169" spans="1:6" ht="12.75" customHeight="1" x14ac:dyDescent="0.2">
      <c r="A169" s="55">
        <v>322</v>
      </c>
      <c r="B169" s="87" t="s">
        <v>378</v>
      </c>
      <c r="C169" s="52" t="s">
        <v>379</v>
      </c>
      <c r="D169" s="53">
        <f t="shared" ref="D169:E169" si="41">SUM(D170:D176)</f>
        <v>1534895</v>
      </c>
      <c r="E169" s="53">
        <f t="shared" si="41"/>
        <v>2091048.8199999998</v>
      </c>
      <c r="F169" s="54">
        <f t="shared" si="31"/>
        <v>136.23399776531943</v>
      </c>
    </row>
    <row r="170" spans="1:6" ht="12.75" customHeight="1" x14ac:dyDescent="0.2">
      <c r="A170" s="55">
        <v>3221</v>
      </c>
      <c r="B170" s="87" t="s">
        <v>380</v>
      </c>
      <c r="C170" s="52" t="s">
        <v>381</v>
      </c>
      <c r="D170" s="244">
        <v>223615</v>
      </c>
      <c r="E170" s="244">
        <v>288394.23</v>
      </c>
      <c r="F170" s="54">
        <f t="shared" si="31"/>
        <v>128.96908973011648</v>
      </c>
    </row>
    <row r="171" spans="1:6" ht="12.75" customHeight="1" x14ac:dyDescent="0.2">
      <c r="A171" s="55">
        <v>3222</v>
      </c>
      <c r="B171" s="87" t="s">
        <v>382</v>
      </c>
      <c r="C171" s="52" t="s">
        <v>383</v>
      </c>
      <c r="D171" s="244">
        <v>95550</v>
      </c>
      <c r="E171" s="244">
        <v>264355.65999999997</v>
      </c>
      <c r="F171" s="54">
        <f t="shared" si="31"/>
        <v>276.66735740450019</v>
      </c>
    </row>
    <row r="172" spans="1:6" ht="12.75" customHeight="1" x14ac:dyDescent="0.2">
      <c r="A172" s="55">
        <v>3223</v>
      </c>
      <c r="B172" s="87" t="s">
        <v>384</v>
      </c>
      <c r="C172" s="52" t="s">
        <v>385</v>
      </c>
      <c r="D172" s="244">
        <v>977320</v>
      </c>
      <c r="E172" s="244">
        <v>1237948.74</v>
      </c>
      <c r="F172" s="54">
        <f t="shared" si="31"/>
        <v>126.66769737649899</v>
      </c>
    </row>
    <row r="173" spans="1:6" ht="12.75" customHeight="1" x14ac:dyDescent="0.2">
      <c r="A173" s="55">
        <v>3224</v>
      </c>
      <c r="B173" s="87" t="s">
        <v>386</v>
      </c>
      <c r="C173" s="52" t="s">
        <v>387</v>
      </c>
      <c r="D173" s="244">
        <v>156777</v>
      </c>
      <c r="E173" s="244">
        <v>95845.02</v>
      </c>
      <c r="F173" s="54">
        <f t="shared" si="31"/>
        <v>61.134617960542684</v>
      </c>
    </row>
    <row r="174" spans="1:6" ht="12.75" customHeight="1" x14ac:dyDescent="0.2">
      <c r="A174" s="55">
        <v>3225</v>
      </c>
      <c r="B174" s="87" t="s">
        <v>388</v>
      </c>
      <c r="C174" s="52" t="s">
        <v>389</v>
      </c>
      <c r="D174" s="244">
        <v>25105</v>
      </c>
      <c r="E174" s="244">
        <v>45428.14</v>
      </c>
      <c r="F174" s="54">
        <f t="shared" si="31"/>
        <v>180.9525592511452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56528</v>
      </c>
      <c r="E176" s="244">
        <v>159077.03</v>
      </c>
      <c r="F176" s="54">
        <f t="shared" si="31"/>
        <v>281.41280427398812</v>
      </c>
    </row>
    <row r="177" spans="1:6" ht="12.75" customHeight="1" x14ac:dyDescent="0.2">
      <c r="A177" s="55">
        <v>323</v>
      </c>
      <c r="B177" s="87" t="s">
        <v>394</v>
      </c>
      <c r="C177" s="52" t="s">
        <v>395</v>
      </c>
      <c r="D177" s="53">
        <f t="shared" ref="D177:E177" si="42">SUM(D178:D186)</f>
        <v>11779368</v>
      </c>
      <c r="E177" s="53">
        <f t="shared" si="42"/>
        <v>10318914.969999999</v>
      </c>
      <c r="F177" s="54">
        <f t="shared" si="31"/>
        <v>87.601601121554211</v>
      </c>
    </row>
    <row r="178" spans="1:6" ht="12.75" customHeight="1" x14ac:dyDescent="0.2">
      <c r="A178" s="55">
        <v>3231</v>
      </c>
      <c r="B178" s="87" t="s">
        <v>396</v>
      </c>
      <c r="C178" s="52" t="s">
        <v>397</v>
      </c>
      <c r="D178" s="244">
        <v>426008</v>
      </c>
      <c r="E178" s="244">
        <v>504866.14</v>
      </c>
      <c r="F178" s="54">
        <f t="shared" si="31"/>
        <v>118.51095284595594</v>
      </c>
    </row>
    <row r="179" spans="1:6" ht="12.75" customHeight="1" x14ac:dyDescent="0.2">
      <c r="A179" s="55">
        <v>3232</v>
      </c>
      <c r="B179" s="87" t="s">
        <v>398</v>
      </c>
      <c r="C179" s="52" t="s">
        <v>399</v>
      </c>
      <c r="D179" s="244">
        <v>2234189</v>
      </c>
      <c r="E179" s="244">
        <v>2641920.77</v>
      </c>
      <c r="F179" s="54">
        <f t="shared" si="31"/>
        <v>118.24965434884874</v>
      </c>
    </row>
    <row r="180" spans="1:6" ht="12.75" customHeight="1" x14ac:dyDescent="0.2">
      <c r="A180" s="55">
        <v>3233</v>
      </c>
      <c r="B180" s="87" t="s">
        <v>400</v>
      </c>
      <c r="C180" s="52" t="s">
        <v>401</v>
      </c>
      <c r="D180" s="244">
        <v>894401</v>
      </c>
      <c r="E180" s="244">
        <v>504821.92</v>
      </c>
      <c r="F180" s="54">
        <f t="shared" si="31"/>
        <v>56.442459254853247</v>
      </c>
    </row>
    <row r="181" spans="1:6" ht="12.75" customHeight="1" x14ac:dyDescent="0.2">
      <c r="A181" s="55">
        <v>3234</v>
      </c>
      <c r="B181" s="87" t="s">
        <v>402</v>
      </c>
      <c r="C181" s="52" t="s">
        <v>403</v>
      </c>
      <c r="D181" s="244">
        <v>4651177</v>
      </c>
      <c r="E181" s="244">
        <v>4601975.8</v>
      </c>
      <c r="F181" s="54">
        <f t="shared" si="31"/>
        <v>98.942177431647934</v>
      </c>
    </row>
    <row r="182" spans="1:6" ht="12.75" customHeight="1" x14ac:dyDescent="0.2">
      <c r="A182" s="55">
        <v>3235</v>
      </c>
      <c r="B182" s="87" t="s">
        <v>404</v>
      </c>
      <c r="C182" s="52" t="s">
        <v>405</v>
      </c>
      <c r="D182" s="244">
        <v>75323</v>
      </c>
      <c r="E182" s="244">
        <v>66705.759999999995</v>
      </c>
      <c r="F182" s="54">
        <f t="shared" si="31"/>
        <v>88.55961658457575</v>
      </c>
    </row>
    <row r="183" spans="1:6" ht="12.75" customHeight="1" x14ac:dyDescent="0.2">
      <c r="A183" s="55">
        <v>3236</v>
      </c>
      <c r="B183" s="87" t="s">
        <v>406</v>
      </c>
      <c r="C183" s="52" t="s">
        <v>407</v>
      </c>
      <c r="D183" s="244">
        <v>208340</v>
      </c>
      <c r="E183" s="244">
        <v>231081.8</v>
      </c>
      <c r="F183" s="54">
        <f t="shared" si="31"/>
        <v>110.91571469712969</v>
      </c>
    </row>
    <row r="184" spans="1:6" ht="12.75" customHeight="1" x14ac:dyDescent="0.2">
      <c r="A184" s="55">
        <v>3237</v>
      </c>
      <c r="B184" s="87" t="s">
        <v>408</v>
      </c>
      <c r="C184" s="52" t="s">
        <v>409</v>
      </c>
      <c r="D184" s="244">
        <v>1621286</v>
      </c>
      <c r="E184" s="244">
        <v>946710.52</v>
      </c>
      <c r="F184" s="54">
        <f t="shared" si="31"/>
        <v>58.39256738169577</v>
      </c>
    </row>
    <row r="185" spans="1:6" ht="12.75" customHeight="1" x14ac:dyDescent="0.2">
      <c r="A185" s="55">
        <v>3238</v>
      </c>
      <c r="B185" s="87" t="s">
        <v>410</v>
      </c>
      <c r="C185" s="52" t="s">
        <v>411</v>
      </c>
      <c r="D185" s="244">
        <v>141925</v>
      </c>
      <c r="E185" s="244">
        <v>135141.37</v>
      </c>
      <c r="F185" s="54">
        <f t="shared" si="31"/>
        <v>95.220271270036989</v>
      </c>
    </row>
    <row r="186" spans="1:6" ht="12.75" customHeight="1" x14ac:dyDescent="0.2">
      <c r="A186" s="55">
        <v>3239</v>
      </c>
      <c r="B186" s="87" t="s">
        <v>412</v>
      </c>
      <c r="C186" s="52" t="s">
        <v>413</v>
      </c>
      <c r="D186" s="244">
        <v>1526719</v>
      </c>
      <c r="E186" s="244">
        <v>685690.89</v>
      </c>
      <c r="F186" s="54">
        <f t="shared" si="31"/>
        <v>44.912710852488246</v>
      </c>
    </row>
    <row r="187" spans="1:6" ht="12.75" customHeight="1" x14ac:dyDescent="0.2">
      <c r="A187" s="55">
        <v>324</v>
      </c>
      <c r="B187" s="87" t="s">
        <v>414</v>
      </c>
      <c r="C187" s="52" t="s">
        <v>415</v>
      </c>
      <c r="D187" s="244">
        <v>8754</v>
      </c>
      <c r="E187" s="244">
        <v>10952.12</v>
      </c>
      <c r="F187" s="54">
        <f t="shared" si="31"/>
        <v>125.10989262051635</v>
      </c>
    </row>
    <row r="188" spans="1:6" ht="12.75" customHeight="1" x14ac:dyDescent="0.2">
      <c r="A188" s="55">
        <v>329</v>
      </c>
      <c r="B188" s="87" t="s">
        <v>416</v>
      </c>
      <c r="C188" s="52" t="s">
        <v>417</v>
      </c>
      <c r="D188" s="53">
        <f t="shared" ref="D188:E188" si="43">SUM(D189:D195)</f>
        <v>2066379</v>
      </c>
      <c r="E188" s="53">
        <f t="shared" si="43"/>
        <v>1902584.4400000002</v>
      </c>
      <c r="F188" s="54">
        <f t="shared" si="31"/>
        <v>92.073353436131526</v>
      </c>
    </row>
    <row r="189" spans="1:6" ht="12.75" customHeight="1" x14ac:dyDescent="0.2">
      <c r="A189" s="55">
        <v>3291</v>
      </c>
      <c r="B189" s="234" t="s">
        <v>418</v>
      </c>
      <c r="C189" s="52" t="s">
        <v>419</v>
      </c>
      <c r="D189" s="244">
        <v>392006</v>
      </c>
      <c r="E189" s="244">
        <v>585957.93000000005</v>
      </c>
      <c r="F189" s="54">
        <f t="shared" si="31"/>
        <v>149.47677586567553</v>
      </c>
    </row>
    <row r="190" spans="1:6" ht="12.75" customHeight="1" x14ac:dyDescent="0.2">
      <c r="A190" s="55">
        <v>3292</v>
      </c>
      <c r="B190" s="87" t="s">
        <v>420</v>
      </c>
      <c r="C190" s="52" t="s">
        <v>421</v>
      </c>
      <c r="D190" s="244">
        <v>91780</v>
      </c>
      <c r="E190" s="244">
        <v>119351.77</v>
      </c>
      <c r="F190" s="54">
        <f t="shared" si="31"/>
        <v>130.04115275659186</v>
      </c>
    </row>
    <row r="191" spans="1:6" ht="12.75" customHeight="1" x14ac:dyDescent="0.2">
      <c r="A191" s="55">
        <v>3293</v>
      </c>
      <c r="B191" s="87" t="s">
        <v>422</v>
      </c>
      <c r="C191" s="52" t="s">
        <v>423</v>
      </c>
      <c r="D191" s="244">
        <v>241491</v>
      </c>
      <c r="E191" s="244">
        <v>333116.13</v>
      </c>
      <c r="F191" s="54">
        <f t="shared" si="31"/>
        <v>137.94142638856107</v>
      </c>
    </row>
    <row r="192" spans="1:6" ht="12.75" customHeight="1" x14ac:dyDescent="0.2">
      <c r="A192" s="55">
        <v>3294</v>
      </c>
      <c r="B192" s="87" t="s">
        <v>424</v>
      </c>
      <c r="C192" s="52" t="s">
        <v>425</v>
      </c>
      <c r="D192" s="244">
        <v>41198</v>
      </c>
      <c r="E192" s="244">
        <v>41198</v>
      </c>
      <c r="F192" s="54">
        <f t="shared" si="31"/>
        <v>100</v>
      </c>
    </row>
    <row r="193" spans="1:6" ht="12.75" customHeight="1" x14ac:dyDescent="0.2">
      <c r="A193" s="55">
        <v>3295</v>
      </c>
      <c r="B193" s="87" t="s">
        <v>426</v>
      </c>
      <c r="C193" s="52" t="s">
        <v>427</v>
      </c>
      <c r="D193" s="244">
        <v>64154</v>
      </c>
      <c r="E193" s="244">
        <v>88142.87</v>
      </c>
      <c r="F193" s="54">
        <f t="shared" si="31"/>
        <v>137.39263335099915</v>
      </c>
    </row>
    <row r="194" spans="1:6" ht="12.75" customHeight="1" x14ac:dyDescent="0.2">
      <c r="A194" s="55" t="s">
        <v>428</v>
      </c>
      <c r="B194" s="87" t="s">
        <v>429</v>
      </c>
      <c r="C194" s="52" t="s">
        <v>428</v>
      </c>
      <c r="D194" s="244">
        <v>61951</v>
      </c>
      <c r="E194" s="244">
        <v>3858.03</v>
      </c>
      <c r="F194" s="54">
        <f t="shared" si="31"/>
        <v>6.2275508062823848</v>
      </c>
    </row>
    <row r="195" spans="1:6" ht="12.75" customHeight="1" x14ac:dyDescent="0.2">
      <c r="A195" s="55">
        <v>3299</v>
      </c>
      <c r="B195" s="87" t="s">
        <v>430</v>
      </c>
      <c r="C195" s="52" t="s">
        <v>431</v>
      </c>
      <c r="D195" s="244">
        <v>1173799</v>
      </c>
      <c r="E195" s="244">
        <v>730959.71</v>
      </c>
      <c r="F195" s="54">
        <f t="shared" si="31"/>
        <v>62.272987964719682</v>
      </c>
    </row>
    <row r="196" spans="1:6" ht="12.75" customHeight="1" x14ac:dyDescent="0.2">
      <c r="A196" s="55">
        <v>34</v>
      </c>
      <c r="B196" s="234" t="s">
        <v>432</v>
      </c>
      <c r="C196" s="52" t="s">
        <v>433</v>
      </c>
      <c r="D196" s="53">
        <f t="shared" ref="D196:E196" si="44">D197+D202+D210</f>
        <v>203892</v>
      </c>
      <c r="E196" s="53">
        <f t="shared" si="44"/>
        <v>253494.69999999998</v>
      </c>
      <c r="F196" s="54">
        <f t="shared" si="31"/>
        <v>124.32792851117259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101117</v>
      </c>
      <c r="E202" s="53">
        <f t="shared" si="46"/>
        <v>105795.59</v>
      </c>
      <c r="F202" s="54">
        <f t="shared" si="31"/>
        <v>104.62690744385216</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101117</v>
      </c>
      <c r="E205" s="244">
        <v>105795.59</v>
      </c>
      <c r="F205" s="54">
        <f t="shared" si="31"/>
        <v>104.62690744385216</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102775</v>
      </c>
      <c r="E210" s="53">
        <f t="shared" si="47"/>
        <v>147699.10999999999</v>
      </c>
      <c r="F210" s="54">
        <f t="shared" si="31"/>
        <v>143.71112624665528</v>
      </c>
    </row>
    <row r="211" spans="1:6" ht="12.75" customHeight="1" x14ac:dyDescent="0.2">
      <c r="A211" s="55">
        <v>3431</v>
      </c>
      <c r="B211" s="234" t="s">
        <v>462</v>
      </c>
      <c r="C211" s="52" t="s">
        <v>463</v>
      </c>
      <c r="D211" s="244">
        <v>100831</v>
      </c>
      <c r="E211" s="244">
        <v>147524.56</v>
      </c>
      <c r="F211" s="54">
        <f t="shared" si="31"/>
        <v>146.30873441699478</v>
      </c>
    </row>
    <row r="212" spans="1:6" ht="12.75" customHeight="1" x14ac:dyDescent="0.2">
      <c r="A212" s="55">
        <v>3432</v>
      </c>
      <c r="B212" s="87" t="s">
        <v>464</v>
      </c>
      <c r="C212" s="52" t="s">
        <v>465</v>
      </c>
      <c r="D212" s="244"/>
      <c r="E212" s="244">
        <v>153.5</v>
      </c>
      <c r="F212" s="54" t="str">
        <f t="shared" si="31"/>
        <v>-</v>
      </c>
    </row>
    <row r="213" spans="1:6" ht="12.75" customHeight="1" x14ac:dyDescent="0.2">
      <c r="A213" s="55">
        <v>3433</v>
      </c>
      <c r="B213" s="87" t="s">
        <v>466</v>
      </c>
      <c r="C213" s="52" t="s">
        <v>467</v>
      </c>
      <c r="D213" s="244">
        <v>1944</v>
      </c>
      <c r="E213" s="244">
        <v>21.05</v>
      </c>
      <c r="F213" s="54">
        <f t="shared" si="31"/>
        <v>1.0828189300411522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284467</v>
      </c>
      <c r="E215" s="53">
        <f t="shared" si="48"/>
        <v>3223527.4</v>
      </c>
      <c r="F215" s="54">
        <f t="shared" si="31"/>
        <v>1133.1814938112329</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284467</v>
      </c>
      <c r="E219" s="53">
        <f t="shared" si="50"/>
        <v>3223527.4</v>
      </c>
      <c r="F219" s="54">
        <f t="shared" si="31"/>
        <v>1133.1814938112329</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v>2867338</v>
      </c>
      <c r="F221" s="54" t="str">
        <f t="shared" si="31"/>
        <v>-</v>
      </c>
    </row>
    <row r="222" spans="1:6" ht="12.75" customHeight="1" x14ac:dyDescent="0.2">
      <c r="A222" s="55">
        <v>3523</v>
      </c>
      <c r="B222" s="87" t="s">
        <v>484</v>
      </c>
      <c r="C222" s="52" t="s">
        <v>485</v>
      </c>
      <c r="D222" s="244">
        <v>284467</v>
      </c>
      <c r="E222" s="244">
        <v>356189.4</v>
      </c>
      <c r="F222" s="54">
        <f t="shared" si="31"/>
        <v>125.21290694526958</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258674</v>
      </c>
      <c r="E224" s="53">
        <f t="shared" si="51"/>
        <v>838698.49</v>
      </c>
      <c r="F224" s="54">
        <f t="shared" ref="F224:F235" si="52">IF(D224&lt;&gt;0,IF(E224/D224&gt;=100,"&gt;&gt;100",E224/D224*100),"-")</f>
        <v>324.22991487354739</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183750</v>
      </c>
      <c r="E231" s="53">
        <f t="shared" si="55"/>
        <v>118061.12</v>
      </c>
      <c r="F231" s="54">
        <f t="shared" si="52"/>
        <v>64.250949659863949</v>
      </c>
    </row>
    <row r="232" spans="1:6" ht="12.75" customHeight="1" x14ac:dyDescent="0.2">
      <c r="A232" s="55">
        <v>3631</v>
      </c>
      <c r="B232" s="87" t="s">
        <v>504</v>
      </c>
      <c r="C232" s="52" t="s">
        <v>505</v>
      </c>
      <c r="D232" s="244">
        <v>60000</v>
      </c>
      <c r="E232" s="244">
        <v>118061.12</v>
      </c>
      <c r="F232" s="54">
        <f t="shared" si="52"/>
        <v>196.76853333333332</v>
      </c>
    </row>
    <row r="233" spans="1:6" ht="12.75" customHeight="1" x14ac:dyDescent="0.2">
      <c r="A233" s="55">
        <v>3632</v>
      </c>
      <c r="B233" s="87" t="s">
        <v>506</v>
      </c>
      <c r="C233" s="52" t="s">
        <v>507</v>
      </c>
      <c r="D233" s="244">
        <v>123750</v>
      </c>
      <c r="E233" s="244"/>
      <c r="F233" s="54">
        <f t="shared" si="52"/>
        <v>0</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74924</v>
      </c>
      <c r="E236" s="53">
        <f t="shared" si="56"/>
        <v>720637.37</v>
      </c>
      <c r="F236" s="54">
        <f t="shared" ref="F236:F239" si="57">IF(D236&lt;&gt;0,IF(E236/D236&gt;=100,"&gt;&gt;100",E236/D236*100),"-")</f>
        <v>961.8244754684747</v>
      </c>
    </row>
    <row r="237" spans="1:6" ht="12.75" customHeight="1" x14ac:dyDescent="0.2">
      <c r="A237" s="55" t="s">
        <v>514</v>
      </c>
      <c r="B237" s="87" t="s">
        <v>515</v>
      </c>
      <c r="C237" s="52" t="s">
        <v>514</v>
      </c>
      <c r="D237" s="244">
        <v>74924</v>
      </c>
      <c r="E237" s="244">
        <v>684343.62</v>
      </c>
      <c r="F237" s="54">
        <f t="shared" si="57"/>
        <v>913.38372217180074</v>
      </c>
    </row>
    <row r="238" spans="1:6" ht="12.75" customHeight="1" x14ac:dyDescent="0.2">
      <c r="A238" s="55" t="s">
        <v>516</v>
      </c>
      <c r="B238" s="87" t="s">
        <v>517</v>
      </c>
      <c r="C238" s="52" t="s">
        <v>516</v>
      </c>
      <c r="D238" s="244"/>
      <c r="E238" s="244">
        <v>36293.75</v>
      </c>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3761014</v>
      </c>
      <c r="E252" s="53">
        <f t="shared" si="63"/>
        <v>3088606.31</v>
      </c>
      <c r="F252" s="54">
        <f t="shared" ref="F252:F258" si="64">IF(D252&lt;&gt;0,IF(E252/D252&gt;=100,"&gt;&gt;100",E252/D252*100),"-")</f>
        <v>82.121638207143079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3761014</v>
      </c>
      <c r="E259" s="53">
        <f t="shared" si="66"/>
        <v>3088606.31</v>
      </c>
      <c r="F259" s="54">
        <f t="shared" ref="F259:F262" si="67">IF(D259&lt;&gt;0,IF(E259/D259&gt;=100,"&gt;&gt;100",E259/D259*100),"-")</f>
        <v>82.121638207143079</v>
      </c>
    </row>
    <row r="260" spans="1:6" ht="12.75" customHeight="1" x14ac:dyDescent="0.2">
      <c r="A260" s="55">
        <v>3721</v>
      </c>
      <c r="B260" s="87" t="s">
        <v>556</v>
      </c>
      <c r="C260" s="52" t="s">
        <v>557</v>
      </c>
      <c r="D260" s="244">
        <v>2490639</v>
      </c>
      <c r="E260" s="244">
        <v>2009797.03</v>
      </c>
      <c r="F260" s="54">
        <f t="shared" si="67"/>
        <v>80.694031933170564</v>
      </c>
    </row>
    <row r="261" spans="1:6" ht="12.75" customHeight="1" x14ac:dyDescent="0.2">
      <c r="A261" s="55">
        <v>3722</v>
      </c>
      <c r="B261" s="87" t="s">
        <v>558</v>
      </c>
      <c r="C261" s="52" t="s">
        <v>559</v>
      </c>
      <c r="D261" s="244">
        <v>1270375</v>
      </c>
      <c r="E261" s="244">
        <v>1078809.28</v>
      </c>
      <c r="F261" s="54">
        <f t="shared" si="67"/>
        <v>84.920537636524656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5145300</v>
      </c>
      <c r="E263" s="53">
        <f t="shared" si="68"/>
        <v>5208445.2600000007</v>
      </c>
      <c r="F263" s="54">
        <f t="shared" ref="F263:F267" si="69">IF(D263&lt;&gt;0,IF(E263/D263&gt;=100,"&gt;&gt;100",E263/D263*100),"-")</f>
        <v>101.22724156025889</v>
      </c>
    </row>
    <row r="264" spans="1:6" ht="12.75" customHeight="1" x14ac:dyDescent="0.2">
      <c r="A264" s="55">
        <v>381</v>
      </c>
      <c r="B264" s="87" t="s">
        <v>564</v>
      </c>
      <c r="C264" s="52" t="s">
        <v>565</v>
      </c>
      <c r="D264" s="53">
        <f t="shared" ref="D264:E264" si="70">SUM(D265:D267)</f>
        <v>4627194</v>
      </c>
      <c r="E264" s="53">
        <f t="shared" si="70"/>
        <v>4557949.9600000009</v>
      </c>
      <c r="F264" s="54">
        <f t="shared" si="69"/>
        <v>98.50354145514541</v>
      </c>
    </row>
    <row r="265" spans="1:6" ht="12.75" customHeight="1" x14ac:dyDescent="0.2">
      <c r="A265" s="55">
        <v>3811</v>
      </c>
      <c r="B265" s="87" t="s">
        <v>566</v>
      </c>
      <c r="C265" s="52" t="s">
        <v>567</v>
      </c>
      <c r="D265" s="244">
        <v>4620090</v>
      </c>
      <c r="E265" s="244">
        <v>4543480.9800000004</v>
      </c>
      <c r="F265" s="54">
        <f t="shared" si="69"/>
        <v>98.341828405940163</v>
      </c>
    </row>
    <row r="266" spans="1:6" ht="12.75" customHeight="1" x14ac:dyDescent="0.2">
      <c r="A266" s="55">
        <v>3812</v>
      </c>
      <c r="B266" s="87" t="s">
        <v>568</v>
      </c>
      <c r="C266" s="52" t="s">
        <v>569</v>
      </c>
      <c r="D266" s="244">
        <v>7104</v>
      </c>
      <c r="E266" s="244">
        <v>14468.98</v>
      </c>
      <c r="F266" s="54">
        <f t="shared" si="69"/>
        <v>203.67370495495493</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41528</v>
      </c>
      <c r="E268" s="53">
        <f t="shared" si="71"/>
        <v>17633</v>
      </c>
      <c r="F268" s="54">
        <f t="shared" ref="F268:F272" si="72">IF(D268&lt;&gt;0,IF(E268/D268&gt;=100,"&gt;&gt;100",E268/D268*100),"-")</f>
        <v>42.460508572529378</v>
      </c>
    </row>
    <row r="269" spans="1:6" ht="12.75" customHeight="1" x14ac:dyDescent="0.2">
      <c r="A269" s="55">
        <v>3821</v>
      </c>
      <c r="B269" s="87" t="s">
        <v>574</v>
      </c>
      <c r="C269" s="52" t="s">
        <v>575</v>
      </c>
      <c r="D269" s="244">
        <v>9984</v>
      </c>
      <c r="E269" s="244">
        <v>4000</v>
      </c>
      <c r="F269" s="54">
        <f t="shared" si="72"/>
        <v>40.064102564102569</v>
      </c>
    </row>
    <row r="270" spans="1:6" ht="12.75" customHeight="1" x14ac:dyDescent="0.2">
      <c r="A270" s="55">
        <v>3822</v>
      </c>
      <c r="B270" s="87" t="s">
        <v>576</v>
      </c>
      <c r="C270" s="52" t="s">
        <v>577</v>
      </c>
      <c r="D270" s="244">
        <v>31544</v>
      </c>
      <c r="E270" s="244">
        <v>13633</v>
      </c>
      <c r="F270" s="54">
        <f t="shared" si="72"/>
        <v>43.218995688562003</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120286</v>
      </c>
      <c r="E273" s="53">
        <f t="shared" si="73"/>
        <v>0</v>
      </c>
      <c r="F273" s="54">
        <f t="shared" ref="F273:F284" si="74">IF(D273&lt;&gt;0,IF(E273/D273&gt;=100,"&gt;&gt;100",E273/D273*100),"-")</f>
        <v>0</v>
      </c>
    </row>
    <row r="274" spans="1:6" ht="12.75" customHeight="1" x14ac:dyDescent="0.2">
      <c r="A274" s="55">
        <v>3831</v>
      </c>
      <c r="B274" s="87" t="s">
        <v>584</v>
      </c>
      <c r="C274" s="52" t="s">
        <v>585</v>
      </c>
      <c r="D274" s="244">
        <v>120286</v>
      </c>
      <c r="E274" s="244"/>
      <c r="F274" s="54">
        <f t="shared" si="74"/>
        <v>0</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356292</v>
      </c>
      <c r="E279" s="53">
        <f t="shared" si="75"/>
        <v>632862.30000000005</v>
      </c>
      <c r="F279" s="54">
        <f t="shared" si="74"/>
        <v>177.62461688727225</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v>356292</v>
      </c>
      <c r="E281" s="244">
        <v>632862.30000000005</v>
      </c>
      <c r="F281" s="54">
        <f t="shared" si="74"/>
        <v>177.62461688727225</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32197248</v>
      </c>
      <c r="E289" s="53">
        <f t="shared" si="79"/>
        <v>34035176.36999999</v>
      </c>
      <c r="F289" s="54">
        <f t="shared" si="76"/>
        <v>105.70833994880553</v>
      </c>
    </row>
    <row r="290" spans="1:6" ht="12.75" customHeight="1" x14ac:dyDescent="0.2">
      <c r="A290" s="55" t="s">
        <v>605</v>
      </c>
      <c r="B290" s="87" t="s">
        <v>616</v>
      </c>
      <c r="C290" s="52" t="s">
        <v>617</v>
      </c>
      <c r="D290" s="53">
        <f>IF(D6&gt;=D289,D6-D289,0)</f>
        <v>12354315</v>
      </c>
      <c r="E290" s="53">
        <f>IF(E6&gt;=E289,E6-E289,0)</f>
        <v>4614992.2500000149</v>
      </c>
      <c r="F290" s="54">
        <f t="shared" si="76"/>
        <v>37.355306627684456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202294</v>
      </c>
      <c r="E292" s="244">
        <v>802290.36</v>
      </c>
      <c r="F292" s="54">
        <f t="shared" si="76"/>
        <v>396.59622134121622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1152326</v>
      </c>
      <c r="E298" s="53">
        <f t="shared" si="80"/>
        <v>6740708.6399999997</v>
      </c>
      <c r="F298" s="54">
        <f t="shared" ref="F298:F418" si="81">IF(D298&lt;&gt;0,IF(E298/D298&gt;=100,"&gt;&gt;100",E298/D298*100),"-")</f>
        <v>584.96542124364112</v>
      </c>
    </row>
    <row r="299" spans="1:6" ht="12.75" customHeight="1" x14ac:dyDescent="0.2">
      <c r="A299" s="55">
        <v>71</v>
      </c>
      <c r="B299" s="87" t="s">
        <v>633</v>
      </c>
      <c r="C299" s="52" t="s">
        <v>634</v>
      </c>
      <c r="D299" s="53">
        <f t="shared" ref="D299:E299" si="82">D300+D304</f>
        <v>855575</v>
      </c>
      <c r="E299" s="53">
        <f t="shared" si="82"/>
        <v>6737490</v>
      </c>
      <c r="F299" s="54">
        <f t="shared" si="81"/>
        <v>787.48093387487938</v>
      </c>
    </row>
    <row r="300" spans="1:6" ht="24" x14ac:dyDescent="0.2">
      <c r="A300" s="55">
        <v>711</v>
      </c>
      <c r="B300" s="87" t="s">
        <v>635</v>
      </c>
      <c r="C300" s="52" t="s">
        <v>636</v>
      </c>
      <c r="D300" s="53">
        <f t="shared" ref="D300:E300" si="83">SUM(D301:D303)</f>
        <v>855575</v>
      </c>
      <c r="E300" s="53">
        <f t="shared" si="83"/>
        <v>6737490</v>
      </c>
      <c r="F300" s="54">
        <f t="shared" si="81"/>
        <v>787.48093387487938</v>
      </c>
    </row>
    <row r="301" spans="1:6" ht="12.75" customHeight="1" x14ac:dyDescent="0.2">
      <c r="A301" s="55">
        <v>7111</v>
      </c>
      <c r="B301" s="87" t="s">
        <v>637</v>
      </c>
      <c r="C301" s="52" t="s">
        <v>638</v>
      </c>
      <c r="D301" s="244">
        <v>855575</v>
      </c>
      <c r="E301" s="244">
        <v>6737490</v>
      </c>
      <c r="F301" s="54">
        <f t="shared" si="81"/>
        <v>787.48093387487938</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296751</v>
      </c>
      <c r="E311" s="53">
        <f t="shared" si="85"/>
        <v>3218.64</v>
      </c>
      <c r="F311" s="54">
        <f t="shared" si="81"/>
        <v>1.0846265050496879</v>
      </c>
    </row>
    <row r="312" spans="1:6" ht="12.75" customHeight="1" x14ac:dyDescent="0.2">
      <c r="A312" s="55">
        <v>721</v>
      </c>
      <c r="B312" s="87" t="s">
        <v>659</v>
      </c>
      <c r="C312" s="52" t="s">
        <v>660</v>
      </c>
      <c r="D312" s="53">
        <f t="shared" ref="D312:E312" si="86">SUM(D313:D316)</f>
        <v>288251</v>
      </c>
      <c r="E312" s="53">
        <f t="shared" si="86"/>
        <v>3218.64</v>
      </c>
      <c r="F312" s="54">
        <f t="shared" si="81"/>
        <v>1.1166101765475227</v>
      </c>
    </row>
    <row r="313" spans="1:6" ht="12.75" customHeight="1" x14ac:dyDescent="0.2">
      <c r="A313" s="55">
        <v>7211</v>
      </c>
      <c r="B313" s="87" t="s">
        <v>661</v>
      </c>
      <c r="C313" s="52" t="s">
        <v>662</v>
      </c>
      <c r="D313" s="244">
        <v>1567</v>
      </c>
      <c r="E313" s="244">
        <v>3.14</v>
      </c>
      <c r="F313" s="54">
        <f t="shared" si="81"/>
        <v>0.200382897255903</v>
      </c>
    </row>
    <row r="314" spans="1:6" ht="12.75" customHeight="1" x14ac:dyDescent="0.2">
      <c r="A314" s="55">
        <v>7212</v>
      </c>
      <c r="B314" s="87" t="s">
        <v>663</v>
      </c>
      <c r="C314" s="52" t="s">
        <v>664</v>
      </c>
      <c r="D314" s="244">
        <v>283000</v>
      </c>
      <c r="E314" s="244"/>
      <c r="F314" s="54">
        <f t="shared" si="81"/>
        <v>0</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v>3684</v>
      </c>
      <c r="E316" s="244">
        <v>3215.5</v>
      </c>
      <c r="F316" s="54">
        <f t="shared" si="81"/>
        <v>87.282844733984803</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8500</v>
      </c>
      <c r="E326" s="53">
        <f t="shared" si="88"/>
        <v>0</v>
      </c>
      <c r="F326" s="54">
        <f t="shared" si="81"/>
        <v>0</v>
      </c>
    </row>
    <row r="327" spans="1:6" ht="12.75" customHeight="1" x14ac:dyDescent="0.2">
      <c r="A327" s="55">
        <v>7231</v>
      </c>
      <c r="B327" s="87" t="s">
        <v>689</v>
      </c>
      <c r="C327" s="52" t="s">
        <v>690</v>
      </c>
      <c r="D327" s="244">
        <v>8500</v>
      </c>
      <c r="E327" s="244"/>
      <c r="F327" s="54">
        <f t="shared" si="81"/>
        <v>0</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22946200</v>
      </c>
      <c r="E350" s="53">
        <f t="shared" si="95"/>
        <v>11179380.359999999</v>
      </c>
      <c r="F350" s="54">
        <f t="shared" si="81"/>
        <v>48.719963915593866</v>
      </c>
    </row>
    <row r="351" spans="1:6" ht="12.75" customHeight="1" x14ac:dyDescent="0.2">
      <c r="A351" s="55">
        <v>41</v>
      </c>
      <c r="B351" s="87" t="s">
        <v>737</v>
      </c>
      <c r="C351" s="52" t="s">
        <v>738</v>
      </c>
      <c r="D351" s="53">
        <f t="shared" ref="D351:E351" si="96">D352+D356</f>
        <v>0</v>
      </c>
      <c r="E351" s="53">
        <f t="shared" si="96"/>
        <v>750000</v>
      </c>
      <c r="F351" s="54" t="str">
        <f t="shared" si="81"/>
        <v>-</v>
      </c>
    </row>
    <row r="352" spans="1:6" ht="12.75" customHeight="1" x14ac:dyDescent="0.2">
      <c r="A352" s="55">
        <v>411</v>
      </c>
      <c r="B352" s="87" t="s">
        <v>739</v>
      </c>
      <c r="C352" s="52" t="s">
        <v>740</v>
      </c>
      <c r="D352" s="53">
        <f t="shared" ref="D352:E352" si="97">SUM(D353:D355)</f>
        <v>0</v>
      </c>
      <c r="E352" s="53">
        <f t="shared" si="97"/>
        <v>750000</v>
      </c>
      <c r="F352" s="54" t="str">
        <f t="shared" si="81"/>
        <v>-</v>
      </c>
    </row>
    <row r="353" spans="1:6" ht="12.75" customHeight="1" x14ac:dyDescent="0.2">
      <c r="A353" s="55">
        <v>4111</v>
      </c>
      <c r="B353" s="87" t="s">
        <v>637</v>
      </c>
      <c r="C353" s="52" t="s">
        <v>741</v>
      </c>
      <c r="D353" s="244"/>
      <c r="E353" s="244">
        <v>750000</v>
      </c>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18074504</v>
      </c>
      <c r="E363" s="53">
        <f t="shared" si="99"/>
        <v>9775980.1799999997</v>
      </c>
      <c r="F363" s="54">
        <f t="shared" si="81"/>
        <v>54.087128366012152</v>
      </c>
    </row>
    <row r="364" spans="1:6" ht="12.75" customHeight="1" x14ac:dyDescent="0.2">
      <c r="A364" s="55">
        <v>421</v>
      </c>
      <c r="B364" s="87" t="s">
        <v>755</v>
      </c>
      <c r="C364" s="52" t="s">
        <v>756</v>
      </c>
      <c r="D364" s="53">
        <f t="shared" ref="D364:E364" si="100">SUM(D365:D368)</f>
        <v>16790464</v>
      </c>
      <c r="E364" s="53">
        <f t="shared" si="100"/>
        <v>8176214.4199999999</v>
      </c>
      <c r="F364" s="54">
        <f t="shared" si="81"/>
        <v>48.695583516929609</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3473730</v>
      </c>
      <c r="E366" s="244">
        <v>3013028.62</v>
      </c>
      <c r="F366" s="54">
        <f t="shared" si="81"/>
        <v>86.73755933823297</v>
      </c>
    </row>
    <row r="367" spans="1:6" ht="12.75" customHeight="1" x14ac:dyDescent="0.2">
      <c r="A367" s="55">
        <v>4213</v>
      </c>
      <c r="B367" s="87" t="s">
        <v>665</v>
      </c>
      <c r="C367" s="52" t="s">
        <v>759</v>
      </c>
      <c r="D367" s="244">
        <v>10380505</v>
      </c>
      <c r="E367" s="244">
        <v>696819.51</v>
      </c>
      <c r="F367" s="54">
        <f t="shared" si="81"/>
        <v>6.7127708141366913</v>
      </c>
    </row>
    <row r="368" spans="1:6" ht="12.75" customHeight="1" x14ac:dyDescent="0.2">
      <c r="A368" s="55">
        <v>4214</v>
      </c>
      <c r="B368" s="87" t="s">
        <v>667</v>
      </c>
      <c r="C368" s="52" t="s">
        <v>760</v>
      </c>
      <c r="D368" s="244">
        <v>2936229</v>
      </c>
      <c r="E368" s="244">
        <v>4466366.29</v>
      </c>
      <c r="F368" s="54">
        <f t="shared" si="81"/>
        <v>152.11232809157596</v>
      </c>
    </row>
    <row r="369" spans="1:6" ht="12.75" customHeight="1" x14ac:dyDescent="0.2">
      <c r="A369" s="55">
        <v>422</v>
      </c>
      <c r="B369" s="87" t="s">
        <v>761</v>
      </c>
      <c r="C369" s="52" t="s">
        <v>762</v>
      </c>
      <c r="D369" s="53">
        <f t="shared" ref="D369:E369" si="101">SUM(D370:D377)</f>
        <v>1037849</v>
      </c>
      <c r="E369" s="53">
        <f t="shared" si="101"/>
        <v>503430.56</v>
      </c>
      <c r="F369" s="54">
        <f t="shared" si="81"/>
        <v>48.507110379255558</v>
      </c>
    </row>
    <row r="370" spans="1:6" ht="12.75" customHeight="1" x14ac:dyDescent="0.2">
      <c r="A370" s="55">
        <v>4221</v>
      </c>
      <c r="B370" s="87" t="s">
        <v>671</v>
      </c>
      <c r="C370" s="52" t="s">
        <v>763</v>
      </c>
      <c r="D370" s="244">
        <v>665683</v>
      </c>
      <c r="E370" s="244">
        <v>228392.44</v>
      </c>
      <c r="F370" s="54">
        <f t="shared" si="81"/>
        <v>34.309489651981501</v>
      </c>
    </row>
    <row r="371" spans="1:6" ht="12.75" customHeight="1" x14ac:dyDescent="0.2">
      <c r="A371" s="55">
        <v>4222</v>
      </c>
      <c r="B371" s="87" t="s">
        <v>764</v>
      </c>
      <c r="C371" s="52" t="s">
        <v>765</v>
      </c>
      <c r="D371" s="244"/>
      <c r="E371" s="244">
        <v>15745</v>
      </c>
      <c r="F371" s="54" t="str">
        <f t="shared" si="81"/>
        <v>-</v>
      </c>
    </row>
    <row r="372" spans="1:6" ht="12.75" customHeight="1" x14ac:dyDescent="0.2">
      <c r="A372" s="55">
        <v>4223</v>
      </c>
      <c r="B372" s="87" t="s">
        <v>675</v>
      </c>
      <c r="C372" s="52" t="s">
        <v>766</v>
      </c>
      <c r="D372" s="244">
        <v>69684</v>
      </c>
      <c r="E372" s="244">
        <v>46914.87</v>
      </c>
      <c r="F372" s="54">
        <f t="shared" si="81"/>
        <v>67.325167900809362</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54171</v>
      </c>
      <c r="E374" s="244">
        <v>92663.95</v>
      </c>
      <c r="F374" s="54">
        <f t="shared" si="81"/>
        <v>171.05822303446493</v>
      </c>
    </row>
    <row r="375" spans="1:6" ht="12.75" customHeight="1" x14ac:dyDescent="0.2">
      <c r="A375" s="55">
        <v>4226</v>
      </c>
      <c r="B375" s="87" t="s">
        <v>681</v>
      </c>
      <c r="C375" s="52" t="s">
        <v>769</v>
      </c>
      <c r="D375" s="244">
        <v>132225</v>
      </c>
      <c r="E375" s="244"/>
      <c r="F375" s="54">
        <f t="shared" si="81"/>
        <v>0</v>
      </c>
    </row>
    <row r="376" spans="1:6" ht="12.75" customHeight="1" x14ac:dyDescent="0.2">
      <c r="A376" s="55">
        <v>4227</v>
      </c>
      <c r="B376" s="234" t="s">
        <v>683</v>
      </c>
      <c r="C376" s="52" t="s">
        <v>770</v>
      </c>
      <c r="D376" s="244">
        <v>116086</v>
      </c>
      <c r="E376" s="244">
        <v>119714.3</v>
      </c>
      <c r="F376" s="54">
        <f t="shared" si="81"/>
        <v>103.12552762607032</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120000</v>
      </c>
      <c r="E378" s="53">
        <f t="shared" si="102"/>
        <v>0</v>
      </c>
      <c r="F378" s="54">
        <f t="shared" si="81"/>
        <v>0</v>
      </c>
    </row>
    <row r="379" spans="1:6" ht="12.75" customHeight="1" x14ac:dyDescent="0.2">
      <c r="A379" s="55">
        <v>4231</v>
      </c>
      <c r="B379" s="87" t="s">
        <v>689</v>
      </c>
      <c r="C379" s="52" t="s">
        <v>774</v>
      </c>
      <c r="D379" s="244">
        <v>120000</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25879</v>
      </c>
      <c r="E383" s="53">
        <f t="shared" si="103"/>
        <v>53660.2</v>
      </c>
      <c r="F383" s="54">
        <f t="shared" si="81"/>
        <v>207.35036129680435</v>
      </c>
    </row>
    <row r="384" spans="1:6" ht="12.75" customHeight="1" x14ac:dyDescent="0.2">
      <c r="A384" s="55">
        <v>4241</v>
      </c>
      <c r="B384" s="87" t="s">
        <v>780</v>
      </c>
      <c r="C384" s="52" t="s">
        <v>781</v>
      </c>
      <c r="D384" s="244">
        <v>25879</v>
      </c>
      <c r="E384" s="244">
        <v>53660.2</v>
      </c>
      <c r="F384" s="54">
        <f t="shared" si="81"/>
        <v>207.35036129680435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100312</v>
      </c>
      <c r="E391" s="53">
        <f t="shared" si="105"/>
        <v>1042675</v>
      </c>
      <c r="F391" s="54">
        <f t="shared" si="81"/>
        <v>1039.4319722465907</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9300</v>
      </c>
      <c r="F393" s="54" t="str">
        <f t="shared" si="81"/>
        <v>-</v>
      </c>
    </row>
    <row r="394" spans="1:6" ht="12.75" customHeight="1" x14ac:dyDescent="0.2">
      <c r="A394" s="55">
        <v>4263</v>
      </c>
      <c r="B394" s="87" t="s">
        <v>719</v>
      </c>
      <c r="C394" s="52" t="s">
        <v>794</v>
      </c>
      <c r="D394" s="244">
        <v>100312</v>
      </c>
      <c r="E394" s="244">
        <v>1033375</v>
      </c>
      <c r="F394" s="54">
        <f t="shared" si="81"/>
        <v>1030.1608979982454</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4871696</v>
      </c>
      <c r="E402" s="53">
        <f t="shared" si="109"/>
        <v>653400.18000000005</v>
      </c>
      <c r="F402" s="54">
        <f t="shared" si="81"/>
        <v>13.412170628052325</v>
      </c>
    </row>
    <row r="403" spans="1:6" ht="12.75" customHeight="1" x14ac:dyDescent="0.2">
      <c r="A403" s="55">
        <v>451</v>
      </c>
      <c r="B403" s="87" t="s">
        <v>808</v>
      </c>
      <c r="C403" s="52" t="s">
        <v>809</v>
      </c>
      <c r="D403" s="244">
        <v>4824560</v>
      </c>
      <c r="E403" s="244">
        <v>600932.04</v>
      </c>
      <c r="F403" s="54">
        <f t="shared" si="81"/>
        <v>12.455685907108629</v>
      </c>
    </row>
    <row r="404" spans="1:6" ht="12.75" customHeight="1" x14ac:dyDescent="0.2">
      <c r="A404" s="55">
        <v>452</v>
      </c>
      <c r="B404" s="87" t="s">
        <v>810</v>
      </c>
      <c r="C404" s="52" t="s">
        <v>811</v>
      </c>
      <c r="D404" s="244">
        <v>25525</v>
      </c>
      <c r="E404" s="244">
        <v>19562.5</v>
      </c>
      <c r="F404" s="54">
        <f t="shared" si="81"/>
        <v>76.640548481880515</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v>21611</v>
      </c>
      <c r="E406" s="244">
        <v>32905.64</v>
      </c>
      <c r="F406" s="54">
        <f t="shared" si="81"/>
        <v>152.2633843875804</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21793874</v>
      </c>
      <c r="E408" s="53">
        <f t="shared" si="111"/>
        <v>4438671.72</v>
      </c>
      <c r="F408" s="54">
        <f t="shared" si="81"/>
        <v>20.366602651735988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3052821</v>
      </c>
      <c r="E410" s="244">
        <v>3311293.3</v>
      </c>
      <c r="F410" s="54">
        <f t="shared" si="81"/>
        <v>108.4666706629704</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45703889</v>
      </c>
      <c r="E412" s="53">
        <f>E6+E298</f>
        <v>45390877.260000005</v>
      </c>
      <c r="F412" s="54">
        <f t="shared" si="81"/>
        <v>99.315131060291179</v>
      </c>
    </row>
    <row r="413" spans="1:6" ht="12.75" customHeight="1" x14ac:dyDescent="0.2">
      <c r="A413" s="55" t="s">
        <v>605</v>
      </c>
      <c r="B413" s="87" t="s">
        <v>828</v>
      </c>
      <c r="C413" s="52" t="s">
        <v>829</v>
      </c>
      <c r="D413" s="53">
        <f t="shared" ref="D413:E413" si="112">D289+D350</f>
        <v>55143448</v>
      </c>
      <c r="E413" s="53">
        <f t="shared" si="112"/>
        <v>45214556.729999989</v>
      </c>
      <c r="F413" s="54">
        <f t="shared" si="81"/>
        <v>81.994431559665955</v>
      </c>
    </row>
    <row r="414" spans="1:6" ht="12.75" customHeight="1" x14ac:dyDescent="0.2">
      <c r="A414" s="55" t="s">
        <v>605</v>
      </c>
      <c r="B414" s="87" t="s">
        <v>830</v>
      </c>
      <c r="C414" s="52" t="s">
        <v>831</v>
      </c>
      <c r="D414" s="53">
        <f t="shared" ref="D414:E414" si="113">IF(D412&gt;=D413,D412-D413,0)</f>
        <v>0</v>
      </c>
      <c r="E414" s="53">
        <f t="shared" si="113"/>
        <v>176320.53000001609</v>
      </c>
      <c r="F414" s="54" t="str">
        <f t="shared" si="81"/>
        <v>-</v>
      </c>
    </row>
    <row r="415" spans="1:6" ht="12.75" customHeight="1" x14ac:dyDescent="0.2">
      <c r="A415" s="55" t="s">
        <v>605</v>
      </c>
      <c r="B415" s="87" t="s">
        <v>832</v>
      </c>
      <c r="C415" s="52" t="s">
        <v>833</v>
      </c>
      <c r="D415" s="53">
        <f t="shared" ref="D415:E415" si="114">IF(D413&gt;=D412,D413-D412,0)</f>
        <v>9439559</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2850527</v>
      </c>
      <c r="E417" s="53">
        <f t="shared" si="116"/>
        <v>2509002.94</v>
      </c>
      <c r="F417" s="54">
        <f t="shared" si="81"/>
        <v>88.01891509885715</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13696731</v>
      </c>
      <c r="E420" s="53">
        <f t="shared" si="118"/>
        <v>6683912.1900000004</v>
      </c>
      <c r="F420" s="54">
        <f t="shared" ref="F420:F647" si="119">IF(D420&lt;&gt;0,IF(E420/D420&gt;=100,"&gt;&gt;100",E420/D420*100),"-")</f>
        <v>48.799324378933925</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2230749</v>
      </c>
      <c r="E472" s="53">
        <f t="shared" si="133"/>
        <v>0</v>
      </c>
      <c r="F472" s="54">
        <f t="shared" si="119"/>
        <v>0</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v>2230749</v>
      </c>
      <c r="E477" s="244"/>
      <c r="F477" s="54">
        <f t="shared" si="119"/>
        <v>0</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11465982</v>
      </c>
      <c r="E484" s="53">
        <f t="shared" si="137"/>
        <v>6683912.1900000004</v>
      </c>
      <c r="F484" s="54">
        <f t="shared" si="119"/>
        <v>58.293412548528337</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11465982</v>
      </c>
      <c r="E495" s="53">
        <f t="shared" si="140"/>
        <v>6683912.1900000004</v>
      </c>
      <c r="F495" s="54">
        <f t="shared" si="119"/>
        <v>58.293412548528337</v>
      </c>
    </row>
    <row r="496" spans="1:6" ht="12.75" customHeight="1" x14ac:dyDescent="0.2">
      <c r="A496" s="55">
        <v>8443</v>
      </c>
      <c r="B496" s="87" t="s">
        <v>995</v>
      </c>
      <c r="C496" s="52" t="s">
        <v>996</v>
      </c>
      <c r="D496" s="244">
        <v>11465982</v>
      </c>
      <c r="E496" s="244">
        <v>6683912.1900000004</v>
      </c>
      <c r="F496" s="54">
        <f t="shared" si="119"/>
        <v>58.293412548528337</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3754135</v>
      </c>
      <c r="E528" s="53">
        <f t="shared" si="148"/>
        <v>6306732.0999999996</v>
      </c>
      <c r="F528" s="54">
        <f t="shared" si="119"/>
        <v>167.99428097284726</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3754135</v>
      </c>
      <c r="E593" s="53">
        <f t="shared" si="167"/>
        <v>6306732.0999999996</v>
      </c>
      <c r="F593" s="54">
        <f t="shared" si="119"/>
        <v>167.99428097284726</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3754135</v>
      </c>
      <c r="E605" s="53">
        <f t="shared" si="171"/>
        <v>5771517.0199999996</v>
      </c>
      <c r="F605" s="54">
        <f t="shared" si="119"/>
        <v>153.73759920727409</v>
      </c>
    </row>
    <row r="606" spans="1:6" ht="24" x14ac:dyDescent="0.2">
      <c r="A606" s="55">
        <v>5443</v>
      </c>
      <c r="B606" s="87" t="s">
        <v>1206</v>
      </c>
      <c r="C606" s="52" t="s">
        <v>1207</v>
      </c>
      <c r="D606" s="244">
        <v>3754135</v>
      </c>
      <c r="E606" s="244">
        <v>5771517.0199999996</v>
      </c>
      <c r="F606" s="54">
        <f t="shared" si="119"/>
        <v>153.73759920727409</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535215.07999999996</v>
      </c>
      <c r="F617" s="54" t="str">
        <f t="shared" si="119"/>
        <v>-</v>
      </c>
    </row>
    <row r="618" spans="1:6" ht="12.75" customHeight="1" x14ac:dyDescent="0.2">
      <c r="A618" s="55">
        <v>5471</v>
      </c>
      <c r="B618" s="87" t="s">
        <v>1230</v>
      </c>
      <c r="C618" s="52" t="s">
        <v>1231</v>
      </c>
      <c r="D618" s="244"/>
      <c r="E618" s="244">
        <v>535215.07999999996</v>
      </c>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9942596</v>
      </c>
      <c r="E635" s="53">
        <f t="shared" si="178"/>
        <v>377180.09000000078</v>
      </c>
      <c r="F635" s="54">
        <f t="shared" si="119"/>
        <v>3.7935775525828546</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583516</v>
      </c>
      <c r="E637" s="244">
        <v>1118730.07</v>
      </c>
      <c r="F637" s="54">
        <f t="shared" si="119"/>
        <v>191.72226125761762</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59400620</v>
      </c>
      <c r="E639" s="53">
        <f t="shared" si="180"/>
        <v>52074789.450000003</v>
      </c>
      <c r="F639" s="54">
        <f t="shared" si="119"/>
        <v>87.667080663467829</v>
      </c>
    </row>
    <row r="640" spans="1:6" ht="12.75" customHeight="1" x14ac:dyDescent="0.2">
      <c r="A640" s="55" t="s">
        <v>605</v>
      </c>
      <c r="B640" s="87" t="s">
        <v>1274</v>
      </c>
      <c r="C640" s="52" t="s">
        <v>1275</v>
      </c>
      <c r="D640" s="53">
        <f t="shared" ref="D640:E640" si="181">D413+D528</f>
        <v>58897583</v>
      </c>
      <c r="E640" s="53">
        <f t="shared" si="181"/>
        <v>51521288.829999991</v>
      </c>
      <c r="F640" s="54">
        <f t="shared" si="119"/>
        <v>87.476066428736118</v>
      </c>
    </row>
    <row r="641" spans="1:6" ht="12.75" customHeight="1" x14ac:dyDescent="0.2">
      <c r="A641" s="55" t="s">
        <v>605</v>
      </c>
      <c r="B641" s="87" t="s">
        <v>1276</v>
      </c>
      <c r="C641" s="52" t="s">
        <v>1277</v>
      </c>
      <c r="D641" s="53">
        <f t="shared" ref="D641:E641" si="182">IF(D639&gt;=D640,D639-D640,0)</f>
        <v>503037</v>
      </c>
      <c r="E641" s="53">
        <f t="shared" si="182"/>
        <v>553500.62000001222</v>
      </c>
      <c r="F641" s="54">
        <f t="shared" si="119"/>
        <v>110.03179090206332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2267011</v>
      </c>
      <c r="E644" s="53">
        <f t="shared" si="185"/>
        <v>1390272.8699999999</v>
      </c>
      <c r="F644" s="54">
        <f t="shared" si="119"/>
        <v>61.326251615012005</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1763974</v>
      </c>
      <c r="E646" s="53">
        <f t="shared" si="187"/>
        <v>836772.24999998766</v>
      </c>
      <c r="F646" s="54">
        <f t="shared" si="119"/>
        <v>47.43676777548805</v>
      </c>
    </row>
    <row r="647" spans="1:6" ht="24" x14ac:dyDescent="0.2">
      <c r="A647" s="57" t="s">
        <v>1288</v>
      </c>
      <c r="B647" s="235" t="s">
        <v>1289</v>
      </c>
      <c r="C647" s="58" t="s">
        <v>1288</v>
      </c>
      <c r="D647" s="245"/>
      <c r="E647" s="245">
        <v>139688.13</v>
      </c>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2029456</v>
      </c>
      <c r="E649" s="244">
        <v>1412743.67</v>
      </c>
      <c r="F649" s="54">
        <f t="shared" ref="F649:F724" si="188">IF(D649&lt;&gt;0,IF(E649/D649&gt;=100,"&gt;&gt;100",E649/D649*100),"-")</f>
        <v>69.611938864405047</v>
      </c>
    </row>
    <row r="650" spans="1:6" ht="12.75" customHeight="1" x14ac:dyDescent="0.2">
      <c r="A650" s="55" t="s">
        <v>1293</v>
      </c>
      <c r="B650" s="87" t="s">
        <v>1294</v>
      </c>
      <c r="C650" s="52" t="s">
        <v>1293</v>
      </c>
      <c r="D650" s="244">
        <v>50360800</v>
      </c>
      <c r="E650" s="244">
        <v>50761802</v>
      </c>
      <c r="F650" s="54">
        <f t="shared" si="188"/>
        <v>100.79625820082285</v>
      </c>
    </row>
    <row r="651" spans="1:6" ht="12.75" customHeight="1" x14ac:dyDescent="0.2">
      <c r="A651" s="55" t="s">
        <v>1295</v>
      </c>
      <c r="B651" s="87" t="s">
        <v>1296</v>
      </c>
      <c r="C651" s="52" t="s">
        <v>1295</v>
      </c>
      <c r="D651" s="244">
        <v>50977512</v>
      </c>
      <c r="E651" s="244">
        <v>50507037.689999998</v>
      </c>
      <c r="F651" s="54">
        <f t="shared" si="188"/>
        <v>99.077094405862724</v>
      </c>
    </row>
    <row r="652" spans="1:6" ht="24" x14ac:dyDescent="0.2">
      <c r="A652" s="55">
        <v>11</v>
      </c>
      <c r="B652" s="87" t="s">
        <v>1297</v>
      </c>
      <c r="C652" s="52" t="s">
        <v>1298</v>
      </c>
      <c r="D652" s="53">
        <f t="shared" ref="D652:E652" si="189">+D649+D650-D651</f>
        <v>1412744</v>
      </c>
      <c r="E652" s="53">
        <f t="shared" si="189"/>
        <v>1667507.9800000042</v>
      </c>
      <c r="F652" s="54">
        <f t="shared" si="188"/>
        <v>118.03327283640942</v>
      </c>
    </row>
    <row r="653" spans="1:6" ht="24" x14ac:dyDescent="0.2">
      <c r="A653" s="55" t="s">
        <v>605</v>
      </c>
      <c r="B653" s="87" t="s">
        <v>1299</v>
      </c>
      <c r="C653" s="52" t="s">
        <v>1300</v>
      </c>
      <c r="D653" s="264">
        <v>44</v>
      </c>
      <c r="E653" s="264">
        <v>22</v>
      </c>
      <c r="F653" s="54">
        <f t="shared" si="188"/>
        <v>50</v>
      </c>
    </row>
    <row r="654" spans="1:6" ht="24" x14ac:dyDescent="0.2">
      <c r="A654" s="55" t="s">
        <v>605</v>
      </c>
      <c r="B654" s="87" t="s">
        <v>1301</v>
      </c>
      <c r="C654" s="52" t="s">
        <v>1302</v>
      </c>
      <c r="D654" s="264">
        <v>16</v>
      </c>
      <c r="E654" s="264">
        <v>29</v>
      </c>
      <c r="F654" s="54">
        <f t="shared" si="188"/>
        <v>181.25</v>
      </c>
    </row>
    <row r="655" spans="1:6" ht="12.75" customHeight="1" x14ac:dyDescent="0.2">
      <c r="A655" s="55" t="s">
        <v>605</v>
      </c>
      <c r="B655" s="87" t="s">
        <v>1303</v>
      </c>
      <c r="C655" s="52" t="s">
        <v>1304</v>
      </c>
      <c r="D655" s="264">
        <v>41</v>
      </c>
      <c r="E655" s="264">
        <v>19</v>
      </c>
      <c r="F655" s="54">
        <f t="shared" si="188"/>
        <v>46.341463414634148</v>
      </c>
    </row>
    <row r="656" spans="1:6" ht="12.75" customHeight="1" x14ac:dyDescent="0.2">
      <c r="A656" s="55" t="s">
        <v>605</v>
      </c>
      <c r="B656" s="87" t="s">
        <v>1305</v>
      </c>
      <c r="C656" s="52" t="s">
        <v>1306</v>
      </c>
      <c r="D656" s="264">
        <v>16</v>
      </c>
      <c r="E656" s="264">
        <v>29</v>
      </c>
      <c r="F656" s="54">
        <f t="shared" si="188"/>
        <v>181.25</v>
      </c>
    </row>
    <row r="657" spans="1:6" ht="24" x14ac:dyDescent="0.2">
      <c r="A657" s="55" t="s">
        <v>1307</v>
      </c>
      <c r="B657" s="87" t="s">
        <v>1308</v>
      </c>
      <c r="C657" s="52" t="s">
        <v>1309</v>
      </c>
      <c r="D657" s="244">
        <v>159481</v>
      </c>
      <c r="E657" s="244">
        <v>187765.63</v>
      </c>
      <c r="F657" s="54">
        <f t="shared" si="188"/>
        <v>117.73542302844852</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903</v>
      </c>
      <c r="E660" s="244">
        <v>508.81</v>
      </c>
      <c r="F660" s="54">
        <f t="shared" si="188"/>
        <v>56.346622369878183</v>
      </c>
    </row>
    <row r="661" spans="1:6" ht="12.75" customHeight="1" x14ac:dyDescent="0.2">
      <c r="A661" s="55">
        <v>63311</v>
      </c>
      <c r="B661" s="87" t="s">
        <v>1316</v>
      </c>
      <c r="C661" s="52" t="s">
        <v>1317</v>
      </c>
      <c r="D661" s="244">
        <v>9014084</v>
      </c>
      <c r="E661" s="244">
        <v>9305122.1699999999</v>
      </c>
      <c r="F661" s="54">
        <f t="shared" si="188"/>
        <v>103.22870488005216</v>
      </c>
    </row>
    <row r="662" spans="1:6" ht="12.75" customHeight="1" x14ac:dyDescent="0.2">
      <c r="A662" s="55">
        <v>63312</v>
      </c>
      <c r="B662" s="87" t="s">
        <v>1318</v>
      </c>
      <c r="C662" s="52" t="s">
        <v>1319</v>
      </c>
      <c r="D662" s="244">
        <v>235385</v>
      </c>
      <c r="E662" s="244">
        <v>10000</v>
      </c>
      <c r="F662" s="54">
        <f t="shared" si="188"/>
        <v>4.2483590713087072</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v>20000</v>
      </c>
      <c r="E664" s="244">
        <v>20000</v>
      </c>
      <c r="F664" s="54">
        <f t="shared" si="188"/>
        <v>100</v>
      </c>
    </row>
    <row r="665" spans="1:6" ht="12.75" customHeight="1" x14ac:dyDescent="0.2">
      <c r="A665" s="55">
        <v>63321</v>
      </c>
      <c r="B665" s="87" t="s">
        <v>1324</v>
      </c>
      <c r="C665" s="52" t="s">
        <v>1325</v>
      </c>
      <c r="D665" s="244">
        <v>4098840</v>
      </c>
      <c r="E665" s="244">
        <v>1388974.77</v>
      </c>
      <c r="F665" s="54">
        <f t="shared" si="188"/>
        <v>33.887020962028281</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179017</v>
      </c>
      <c r="E669" s="244">
        <v>67451.28</v>
      </c>
      <c r="F669" s="54">
        <f t="shared" si="188"/>
        <v>37.678700905500598</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65000</v>
      </c>
      <c r="E676" s="244">
        <v>20000</v>
      </c>
      <c r="F676" s="54">
        <f t="shared" si="188"/>
        <v>30.76923076923077</v>
      </c>
    </row>
    <row r="677" spans="1:6" ht="24" x14ac:dyDescent="0.2">
      <c r="A677" s="55">
        <v>63622</v>
      </c>
      <c r="B677" s="234" t="s">
        <v>1348</v>
      </c>
      <c r="C677" s="52" t="s">
        <v>1349</v>
      </c>
      <c r="D677" s="244">
        <v>40000</v>
      </c>
      <c r="E677" s="244">
        <v>30000</v>
      </c>
      <c r="F677" s="54">
        <f t="shared" si="188"/>
        <v>75</v>
      </c>
    </row>
    <row r="678" spans="1:6" ht="24" x14ac:dyDescent="0.2">
      <c r="A678" s="55">
        <v>63623</v>
      </c>
      <c r="B678" s="234" t="s">
        <v>1350</v>
      </c>
      <c r="C678" s="52" t="s">
        <v>1351</v>
      </c>
      <c r="D678" s="244"/>
      <c r="E678" s="244">
        <v>94627.47</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1708348</v>
      </c>
      <c r="E694" s="244">
        <v>964571.43</v>
      </c>
      <c r="F694" s="54">
        <f t="shared" si="188"/>
        <v>56.462233104730416</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7769550</v>
      </c>
      <c r="E698" s="244">
        <v>1693173.16</v>
      </c>
      <c r="F698" s="54">
        <f t="shared" si="188"/>
        <v>21.792422469769807</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581</v>
      </c>
      <c r="E712" s="244">
        <v>6790</v>
      </c>
      <c r="F712" s="54">
        <f t="shared" si="188"/>
        <v>1168.6746987951806</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32748</v>
      </c>
      <c r="E717" s="244">
        <v>22403.26</v>
      </c>
      <c r="F717" s="54">
        <f t="shared" si="188"/>
        <v>68.411078539147425</v>
      </c>
    </row>
    <row r="718" spans="1:6" ht="12.75" customHeight="1" x14ac:dyDescent="0.2">
      <c r="A718" s="55">
        <v>32121</v>
      </c>
      <c r="B718" s="87" t="s">
        <v>1412</v>
      </c>
      <c r="C718" s="52" t="s">
        <v>1413</v>
      </c>
      <c r="D718" s="244">
        <v>149100</v>
      </c>
      <c r="E718" s="244">
        <v>254584.86</v>
      </c>
      <c r="F718" s="54">
        <f t="shared" si="188"/>
        <v>170.74772635814887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21700</v>
      </c>
      <c r="E720" s="244">
        <v>36031</v>
      </c>
      <c r="F720" s="54">
        <f t="shared" si="188"/>
        <v>166.04147465437788</v>
      </c>
    </row>
    <row r="721" spans="1:6" ht="12.75" customHeight="1" x14ac:dyDescent="0.2">
      <c r="A721" s="55" t="s">
        <v>1418</v>
      </c>
      <c r="B721" s="87" t="s">
        <v>1419</v>
      </c>
      <c r="C721" s="52" t="s">
        <v>1418</v>
      </c>
      <c r="D721" s="244">
        <v>82155</v>
      </c>
      <c r="E721" s="244">
        <v>55052.76</v>
      </c>
      <c r="F721" s="54">
        <f t="shared" si="188"/>
        <v>67.010845353295593</v>
      </c>
    </row>
    <row r="722" spans="1:6" ht="12.75" customHeight="1" x14ac:dyDescent="0.2">
      <c r="A722" s="55" t="s">
        <v>1420</v>
      </c>
      <c r="B722" s="87" t="s">
        <v>1421</v>
      </c>
      <c r="C722" s="52" t="s">
        <v>1420</v>
      </c>
      <c r="D722" s="244">
        <v>18519</v>
      </c>
      <c r="E722" s="244">
        <v>6383.34</v>
      </c>
      <c r="F722" s="54">
        <f t="shared" si="188"/>
        <v>34.469139802365142</v>
      </c>
    </row>
    <row r="723" spans="1:6" ht="12.75" customHeight="1" x14ac:dyDescent="0.2">
      <c r="A723" s="55" t="s">
        <v>1422</v>
      </c>
      <c r="B723" s="87" t="s">
        <v>1423</v>
      </c>
      <c r="C723" s="52" t="s">
        <v>1422</v>
      </c>
      <c r="D723" s="244">
        <v>29402</v>
      </c>
      <c r="E723" s="244">
        <v>14313.67</v>
      </c>
      <c r="F723" s="54">
        <f t="shared" si="188"/>
        <v>48.682640636691382</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223997</v>
      </c>
      <c r="E725" s="244">
        <v>351278.81</v>
      </c>
      <c r="F725" s="54">
        <f t="shared" ref="F725:F979" si="190">IF(D725&lt;&gt;0,IF(E725/D725&gt;=100,"&gt;&gt;100",E725/D725*100),"-")</f>
        <v>156.82299762943254</v>
      </c>
    </row>
    <row r="726" spans="1:6" ht="12.75" customHeight="1" x14ac:dyDescent="0.2">
      <c r="A726" s="55" t="s">
        <v>1428</v>
      </c>
      <c r="B726" s="87" t="s">
        <v>1429</v>
      </c>
      <c r="C726" s="52" t="s">
        <v>1428</v>
      </c>
      <c r="D726" s="244">
        <v>41267</v>
      </c>
      <c r="E726" s="244">
        <v>33548.870000000003</v>
      </c>
      <c r="F726" s="54">
        <f t="shared" si="190"/>
        <v>81.297089684251347</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101117</v>
      </c>
      <c r="E742" s="244">
        <v>105795.59</v>
      </c>
      <c r="F742" s="54">
        <f t="shared" si="190"/>
        <v>104.62690744385216</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v>284189.40000000002</v>
      </c>
      <c r="F759" s="54" t="str">
        <f t="shared" si="190"/>
        <v>-</v>
      </c>
    </row>
    <row r="760" spans="1:6" ht="12.75" customHeight="1" x14ac:dyDescent="0.2">
      <c r="A760" s="55">
        <v>35232</v>
      </c>
      <c r="B760" s="87" t="s">
        <v>1496</v>
      </c>
      <c r="C760" s="52" t="s">
        <v>1497</v>
      </c>
      <c r="D760" s="244">
        <v>284467</v>
      </c>
      <c r="E760" s="244">
        <v>72000</v>
      </c>
      <c r="F760" s="54">
        <f t="shared" si="190"/>
        <v>25.310492957003799</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v>60000</v>
      </c>
      <c r="E763" s="244"/>
      <c r="F763" s="54">
        <f t="shared" si="190"/>
        <v>0</v>
      </c>
    </row>
    <row r="764" spans="1:6" ht="12.75" customHeight="1" x14ac:dyDescent="0.2">
      <c r="A764" s="55">
        <v>36316</v>
      </c>
      <c r="B764" s="87" t="s">
        <v>1504</v>
      </c>
      <c r="C764" s="52" t="s">
        <v>1505</v>
      </c>
      <c r="D764" s="244"/>
      <c r="E764" s="244">
        <v>118061.12</v>
      </c>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v>123750</v>
      </c>
      <c r="E773" s="244"/>
      <c r="F773" s="54">
        <f t="shared" si="190"/>
        <v>0</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1896244</v>
      </c>
      <c r="E816" s="244">
        <v>1488047.73</v>
      </c>
      <c r="F816" s="54">
        <f t="shared" si="190"/>
        <v>78.473431161812513</v>
      </c>
    </row>
    <row r="817" spans="1:6" ht="12.75" customHeight="1" x14ac:dyDescent="0.2">
      <c r="A817" s="55" t="s">
        <v>1610</v>
      </c>
      <c r="B817" s="87" t="s">
        <v>1611</v>
      </c>
      <c r="C817" s="52" t="s">
        <v>1610</v>
      </c>
      <c r="D817" s="244">
        <v>29159</v>
      </c>
      <c r="E817" s="244">
        <v>32279.95</v>
      </c>
      <c r="F817" s="54">
        <f t="shared" si="190"/>
        <v>110.70321341609795</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265025</v>
      </c>
      <c r="E819" s="244">
        <v>245974.67</v>
      </c>
      <c r="F819" s="54">
        <f t="shared" si="190"/>
        <v>92.811874351476277</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230500</v>
      </c>
      <c r="E821" s="244">
        <v>195000</v>
      </c>
      <c r="F821" s="54">
        <f t="shared" si="190"/>
        <v>84.598698481561811</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69711</v>
      </c>
      <c r="E823" s="244">
        <v>48494.68</v>
      </c>
      <c r="F823" s="54">
        <f t="shared" si="190"/>
        <v>69.565319676951987</v>
      </c>
    </row>
    <row r="824" spans="1:6" ht="12.75" customHeight="1" x14ac:dyDescent="0.2">
      <c r="A824" s="55">
        <v>37221</v>
      </c>
      <c r="B824" s="87" t="s">
        <v>1624</v>
      </c>
      <c r="C824" s="52" t="s">
        <v>1625</v>
      </c>
      <c r="D824" s="244">
        <v>518094</v>
      </c>
      <c r="E824" s="244">
        <v>590775.51</v>
      </c>
      <c r="F824" s="54">
        <f t="shared" si="190"/>
        <v>114.02863380004401</v>
      </c>
    </row>
    <row r="825" spans="1:6" ht="12.75" customHeight="1" x14ac:dyDescent="0.2">
      <c r="A825" s="55" t="s">
        <v>1626</v>
      </c>
      <c r="B825" s="87" t="s">
        <v>1603</v>
      </c>
      <c r="C825" s="52" t="s">
        <v>1626</v>
      </c>
      <c r="D825" s="244">
        <v>196520</v>
      </c>
      <c r="E825" s="244"/>
      <c r="F825" s="54">
        <f t="shared" si="190"/>
        <v>0</v>
      </c>
    </row>
    <row r="826" spans="1:6" ht="12.75" customHeight="1" x14ac:dyDescent="0.2">
      <c r="A826" s="55" t="s">
        <v>1627</v>
      </c>
      <c r="B826" s="87" t="s">
        <v>1628</v>
      </c>
      <c r="C826" s="52" t="s">
        <v>1627</v>
      </c>
      <c r="D826" s="244">
        <v>372100</v>
      </c>
      <c r="E826" s="244">
        <v>343467.28</v>
      </c>
      <c r="F826" s="54">
        <f t="shared" si="190"/>
        <v>92.305100779360387</v>
      </c>
    </row>
    <row r="827" spans="1:6" ht="12.75" customHeight="1" x14ac:dyDescent="0.2">
      <c r="A827" s="55" t="s">
        <v>1629</v>
      </c>
      <c r="B827" s="87" t="s">
        <v>1630</v>
      </c>
      <c r="C827" s="52" t="s">
        <v>1629</v>
      </c>
      <c r="D827" s="244">
        <v>57408</v>
      </c>
      <c r="E827" s="244"/>
      <c r="F827" s="54">
        <f t="shared" si="190"/>
        <v>0</v>
      </c>
    </row>
    <row r="828" spans="1:6" ht="12.75" customHeight="1" x14ac:dyDescent="0.2">
      <c r="A828" s="55" t="s">
        <v>1631</v>
      </c>
      <c r="B828" s="87" t="s">
        <v>1632</v>
      </c>
      <c r="C828" s="52" t="s">
        <v>1631</v>
      </c>
      <c r="D828" s="244">
        <v>126253</v>
      </c>
      <c r="E828" s="244">
        <v>144566.49</v>
      </c>
      <c r="F828" s="54">
        <f t="shared" si="190"/>
        <v>114.50538997093138</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v>356292</v>
      </c>
      <c r="E834" s="244">
        <v>632862.30000000005</v>
      </c>
      <c r="F834" s="54">
        <f t="shared" si="190"/>
        <v>177.62461688727225</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v>11465982</v>
      </c>
      <c r="E885" s="244">
        <v>4887237.0199999996</v>
      </c>
      <c r="F885" s="54">
        <f t="shared" si="190"/>
        <v>42.623798118643478</v>
      </c>
    </row>
    <row r="886" spans="1:6" ht="24" x14ac:dyDescent="0.2">
      <c r="A886" s="55">
        <v>84432</v>
      </c>
      <c r="B886" s="87" t="s">
        <v>1747</v>
      </c>
      <c r="C886" s="52" t="s">
        <v>1748</v>
      </c>
      <c r="D886" s="244"/>
      <c r="E886" s="244">
        <v>1796675.17</v>
      </c>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v>3225692</v>
      </c>
      <c r="E953" s="244">
        <v>5155000</v>
      </c>
      <c r="F953" s="54">
        <f t="shared" si="190"/>
        <v>159.81067008257452</v>
      </c>
    </row>
    <row r="954" spans="1:6" ht="24" x14ac:dyDescent="0.2">
      <c r="A954" s="55">
        <v>54432</v>
      </c>
      <c r="B954" s="87" t="s">
        <v>1883</v>
      </c>
      <c r="C954" s="52" t="s">
        <v>1884</v>
      </c>
      <c r="D954" s="244">
        <v>528443</v>
      </c>
      <c r="E954" s="244">
        <v>616517.02</v>
      </c>
      <c r="F954" s="54">
        <f t="shared" si="190"/>
        <v>116.66670199056475</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v>535215.07999999996</v>
      </c>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0"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144474834</v>
      </c>
      <c r="E6" s="231">
        <f t="shared" si="0"/>
        <v>154302052.31999999</v>
      </c>
      <c r="F6" s="232">
        <f t="shared" ref="F6:F260" si="1">IF(D6&gt;0,IF(E6/D6&gt;=100,"&gt;&gt;100",E6/D6*100),"-")</f>
        <v>106.80202776353423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100661821</v>
      </c>
      <c r="E7" s="106">
        <f t="shared" si="2"/>
        <v>109863897.39</v>
      </c>
      <c r="F7" s="95">
        <f t="shared" si="1"/>
        <v>109.14157552345492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25925508</v>
      </c>
      <c r="E8" s="106">
        <f>E9+E10-E11</f>
        <v>26943712.5</v>
      </c>
      <c r="F8" s="95">
        <f t="shared" si="1"/>
        <v>103.92742352435293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25831706</v>
      </c>
      <c r="E9" s="249">
        <v>26854600.5</v>
      </c>
      <c r="F9" s="95">
        <f t="shared" si="1"/>
        <v>103.95984105734249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108216</v>
      </c>
      <c r="E10" s="249">
        <v>108216.02</v>
      </c>
      <c r="F10" s="95">
        <f t="shared" si="1"/>
        <v>100.00001848155541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14414</v>
      </c>
      <c r="E11" s="249">
        <v>19104.02</v>
      </c>
      <c r="F11" s="95">
        <f t="shared" si="1"/>
        <v>132.53794921603998</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68834570</v>
      </c>
      <c r="E12" s="106">
        <f t="shared" si="3"/>
        <v>73727667.049999997</v>
      </c>
      <c r="F12" s="95">
        <f t="shared" si="1"/>
        <v>107.10848785719152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62910828</v>
      </c>
      <c r="E13" s="106">
        <f t="shared" si="4"/>
        <v>68526324.170000002</v>
      </c>
      <c r="F13" s="95">
        <f t="shared" si="1"/>
        <v>108.92612026978885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628661</v>
      </c>
      <c r="E14" s="249">
        <v>698569.68</v>
      </c>
      <c r="F14" s="95">
        <f t="shared" si="1"/>
        <v>111.12025081880378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28896117</v>
      </c>
      <c r="E15" s="249">
        <v>28312264.940000001</v>
      </c>
      <c r="F15" s="95">
        <f t="shared" si="1"/>
        <v>97.979479180541801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32796882</v>
      </c>
      <c r="E16" s="249">
        <v>34590614.380000003</v>
      </c>
      <c r="F16" s="95">
        <f t="shared" si="1"/>
        <v>105.46921618951461</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15418590</v>
      </c>
      <c r="E17" s="249">
        <v>22303748.18</v>
      </c>
      <c r="F17" s="95">
        <f t="shared" si="1"/>
        <v>144.65491448958693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14829422</v>
      </c>
      <c r="E18" s="249">
        <v>17378873.010000002</v>
      </c>
      <c r="F18" s="95">
        <f t="shared" si="1"/>
        <v>117.19184341776774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4094986</v>
      </c>
      <c r="E19" s="106">
        <f t="shared" si="5"/>
        <v>3323786.6100000013</v>
      </c>
      <c r="F19" s="95">
        <f t="shared" si="1"/>
        <v>81.167227677945704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2676209</v>
      </c>
      <c r="E20" s="249">
        <v>2809342.31</v>
      </c>
      <c r="F20" s="95">
        <f t="shared" si="1"/>
        <v>104.97469779079287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443291</v>
      </c>
      <c r="E21" s="249">
        <v>447281.12</v>
      </c>
      <c r="F21" s="95">
        <f t="shared" si="1"/>
        <v>100.90011301831076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414377</v>
      </c>
      <c r="E22" s="249">
        <v>545978.68999999994</v>
      </c>
      <c r="F22" s="95">
        <f t="shared" si="1"/>
        <v>131.75892725706299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345345</v>
      </c>
      <c r="E24" s="249">
        <v>512171.45</v>
      </c>
      <c r="F24" s="95">
        <f t="shared" si="1"/>
        <v>148.30718556805513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730832</v>
      </c>
      <c r="E25" s="249">
        <v>734271.5</v>
      </c>
      <c r="F25" s="95">
        <f t="shared" si="1"/>
        <v>100.47062799658471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3547283</v>
      </c>
      <c r="E26" s="249">
        <v>3582549.39</v>
      </c>
      <c r="F26" s="95">
        <f t="shared" si="1"/>
        <v>100.99418033463922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4062351</v>
      </c>
      <c r="E28" s="249">
        <v>5307807.8499999996</v>
      </c>
      <c r="F28" s="95">
        <f t="shared" si="1"/>
        <v>130.65852384493607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514810</v>
      </c>
      <c r="E29" s="106">
        <f t="shared" si="6"/>
        <v>422086.02</v>
      </c>
      <c r="F29" s="95">
        <f t="shared" si="1"/>
        <v>81.988698743225669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828565</v>
      </c>
      <c r="E30" s="249">
        <v>828564.55</v>
      </c>
      <c r="F30" s="95">
        <f t="shared" si="1"/>
        <v>99.999945689233812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313755</v>
      </c>
      <c r="E34" s="249">
        <v>406478.53</v>
      </c>
      <c r="F34" s="95">
        <f t="shared" si="1"/>
        <v>129.55284537298212</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254825</v>
      </c>
      <c r="E35" s="106">
        <f t="shared" si="7"/>
        <v>369782.84999999963</v>
      </c>
      <c r="F35" s="95">
        <f t="shared" si="1"/>
        <v>145.11246934170495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3172820</v>
      </c>
      <c r="E36" s="249">
        <v>3341946.07</v>
      </c>
      <c r="F36" s="95">
        <f t="shared" si="1"/>
        <v>105.33046532737438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18000</v>
      </c>
      <c r="E37" s="249">
        <v>18000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2894</v>
      </c>
      <c r="E39" s="249">
        <v>2893.51</v>
      </c>
      <c r="F39" s="95">
        <f t="shared" si="1"/>
        <v>99.983068417415353</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2938889</v>
      </c>
      <c r="E40" s="249">
        <v>2993056.73</v>
      </c>
      <c r="F40" s="95">
        <f t="shared" si="1"/>
        <v>101.8431363008266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124000</v>
      </c>
      <c r="E41" s="106">
        <f t="shared" si="8"/>
        <v>124000</v>
      </c>
      <c r="F41" s="95">
        <f t="shared" si="1"/>
        <v>100</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124000</v>
      </c>
      <c r="E42" s="249">
        <v>124000</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935121</v>
      </c>
      <c r="E45" s="106">
        <f t="shared" si="9"/>
        <v>961687.39999999991</v>
      </c>
      <c r="F45" s="95">
        <f t="shared" si="1"/>
        <v>102.84095854974917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77547</v>
      </c>
      <c r="E47" s="249">
        <v>9300</v>
      </c>
      <c r="F47" s="95">
        <f t="shared" si="1"/>
        <v>11.992726991372974</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1105506</v>
      </c>
      <c r="E48" s="249">
        <v>1077630.75</v>
      </c>
      <c r="F48" s="95">
        <f t="shared" si="1"/>
        <v>97.478507579334718</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v>46381.63</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247932</v>
      </c>
      <c r="E50" s="249">
        <v>171624.98</v>
      </c>
      <c r="F50" s="95">
        <f t="shared" si="1"/>
        <v>69.222601358437004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133119</v>
      </c>
      <c r="E54" s="249">
        <v>166610.94</v>
      </c>
      <c r="F54" s="95">
        <f t="shared" si="1"/>
        <v>125.15939873346404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133119</v>
      </c>
      <c r="E55" s="249">
        <v>166610.94</v>
      </c>
      <c r="F55" s="95">
        <f t="shared" si="1"/>
        <v>125.15939873346404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5901743</v>
      </c>
      <c r="E56" s="106">
        <f t="shared" si="11"/>
        <v>9182521.5899999999</v>
      </c>
      <c r="F56" s="95">
        <f t="shared" si="1"/>
        <v>155.58999417629673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5092741</v>
      </c>
      <c r="E57" s="249">
        <v>7812771.5899999999</v>
      </c>
      <c r="F57" s="95">
        <f t="shared" si="1"/>
        <v>153.40995330412443</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630752</v>
      </c>
      <c r="E61" s="249">
        <v>1191500</v>
      </c>
      <c r="F61" s="95">
        <f t="shared" si="1"/>
        <v>188.90150169955862</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178250</v>
      </c>
      <c r="E62" s="249">
        <v>178250</v>
      </c>
      <c r="F62" s="95">
        <f t="shared" si="1"/>
        <v>100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9996.25</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v>9996.25</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43813013</v>
      </c>
      <c r="E68" s="106">
        <f t="shared" si="13"/>
        <v>44438154.93</v>
      </c>
      <c r="F68" s="95">
        <f t="shared" si="1"/>
        <v>101.4268407653224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1412743</v>
      </c>
      <c r="E69" s="106">
        <f t="shared" si="14"/>
        <v>1667507.98</v>
      </c>
      <c r="F69" s="95">
        <f t="shared" si="1"/>
        <v>118.03335638541475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1401828</v>
      </c>
      <c r="E70" s="106">
        <f t="shared" si="15"/>
        <v>1661953.83</v>
      </c>
      <c r="F70" s="95">
        <f t="shared" si="1"/>
        <v>118.5561873496606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1401828</v>
      </c>
      <c r="E72" s="249">
        <v>1661953.83</v>
      </c>
      <c r="F72" s="95">
        <f t="shared" si="1"/>
        <v>118.5561873496606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t="s">
        <v>3393</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t="s">
        <v>605</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10915</v>
      </c>
      <c r="E76" s="249">
        <v>5554.15</v>
      </c>
      <c r="F76" s="95">
        <f t="shared" si="1"/>
        <v>50.885478699038025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503559</v>
      </c>
      <c r="E78" s="106">
        <f>E79+SUM(E82:E84)-E85+E86</f>
        <v>572209.84</v>
      </c>
      <c r="F78" s="95">
        <f t="shared" si="1"/>
        <v>113.63312739917268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980.67</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7</v>
      </c>
      <c r="E84" s="249">
        <v>7.33</v>
      </c>
      <c r="F84" s="95">
        <f t="shared" si="1"/>
        <v>104.71428571428572</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503552</v>
      </c>
      <c r="E86" s="249">
        <v>571221.84</v>
      </c>
      <c r="F86" s="95">
        <f t="shared" si="1"/>
        <v>113.4385008896797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41248700</v>
      </c>
      <c r="E134" s="106">
        <f t="shared" si="23"/>
        <v>41248700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41248700</v>
      </c>
      <c r="E135" s="106">
        <f t="shared" si="24"/>
        <v>41248700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36832400</v>
      </c>
      <c r="E138" s="249">
        <v>36832400</v>
      </c>
      <c r="F138" s="95">
        <f t="shared" si="1"/>
        <v>100</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4416300</v>
      </c>
      <c r="E141" s="249">
        <v>4416300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640268</v>
      </c>
      <c r="E146" s="106">
        <f t="shared" si="26"/>
        <v>944692.54</v>
      </c>
      <c r="F146" s="95">
        <f t="shared" si="1"/>
        <v>147.54642430982028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605030</v>
      </c>
      <c r="E147" s="249">
        <v>683057.05</v>
      </c>
      <c r="F147" s="95">
        <f t="shared" si="1"/>
        <v>112.89639356726113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1723380</v>
      </c>
      <c r="E158" s="249">
        <v>790276.6</v>
      </c>
      <c r="F158" s="95">
        <f t="shared" si="1"/>
        <v>45.856201186041382</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1106046</v>
      </c>
      <c r="E159" s="249">
        <v>883285.7</v>
      </c>
      <c r="F159" s="95">
        <f t="shared" si="1"/>
        <v>79.859761709729966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27593.11</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1200</v>
      </c>
      <c r="E162" s="249"/>
      <c r="F162" s="95">
        <f t="shared" si="1"/>
        <v>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2795388</v>
      </c>
      <c r="E163" s="249">
        <v>1439519.92</v>
      </c>
      <c r="F163" s="95">
        <f t="shared" si="1"/>
        <v>51.496247390344372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6889</v>
      </c>
      <c r="E164" s="106">
        <f t="shared" si="28"/>
        <v>3670.4</v>
      </c>
      <c r="F164" s="95">
        <f t="shared" si="1"/>
        <v>53.279140659021628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27909</v>
      </c>
      <c r="E166" s="249">
        <v>3670.4</v>
      </c>
      <c r="F166" s="95">
        <f t="shared" si="1"/>
        <v>13.151313196459924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21020</v>
      </c>
      <c r="E169" s="249"/>
      <c r="F169" s="95">
        <f t="shared" si="1"/>
        <v>0</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854</v>
      </c>
      <c r="E170" s="106">
        <f t="shared" si="29"/>
        <v>1374.17</v>
      </c>
      <c r="F170" s="95">
        <f t="shared" si="1"/>
        <v>160.90983606557378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854</v>
      </c>
      <c r="E171" s="249">
        <v>1374.17</v>
      </c>
      <c r="F171" s="95">
        <f t="shared" si="1"/>
        <v>160.90983606557378</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144474834</v>
      </c>
      <c r="E175" s="106">
        <f t="shared" si="30"/>
        <v>154302052.31999996</v>
      </c>
      <c r="F175" s="95">
        <f t="shared" si="1"/>
        <v>106.8020277635342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16174185</v>
      </c>
      <c r="E176" s="106">
        <f t="shared" si="31"/>
        <v>16348503.939999999</v>
      </c>
      <c r="F176" s="95">
        <f t="shared" si="1"/>
        <v>101.07776027045567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2147887</v>
      </c>
      <c r="E177" s="106">
        <f t="shared" si="32"/>
        <v>2690056.0900000003</v>
      </c>
      <c r="F177" s="95">
        <f t="shared" si="1"/>
        <v>125.24197455452733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432677</v>
      </c>
      <c r="E178" s="249">
        <v>728859.84</v>
      </c>
      <c r="F178" s="95">
        <f t="shared" si="1"/>
        <v>168.45356697952514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1045737</v>
      </c>
      <c r="E179" s="249">
        <v>1519208.78</v>
      </c>
      <c r="F179" s="95">
        <f t="shared" si="1"/>
        <v>145.27637254873835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14400</v>
      </c>
      <c r="E180" s="106">
        <f t="shared" si="33"/>
        <v>7421.18</v>
      </c>
      <c r="F180" s="95">
        <f t="shared" si="1"/>
        <v>51.535972222222227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14400</v>
      </c>
      <c r="E182" s="249">
        <v>6230.66</v>
      </c>
      <c r="F182" s="95">
        <f t="shared" si="1"/>
        <v>43.268472222222222</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1190.52</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6000</v>
      </c>
      <c r="E184" s="249">
        <v>6000</v>
      </c>
      <c r="F184" s="95">
        <f t="shared" si="1"/>
        <v>100</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266480</v>
      </c>
      <c r="E186" s="249">
        <v>176806.23</v>
      </c>
      <c r="F186" s="95">
        <f t="shared" si="1"/>
        <v>66.348780396277391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16228</v>
      </c>
      <c r="E187" s="249"/>
      <c r="F187" s="95">
        <f t="shared" si="1"/>
        <v>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366365</v>
      </c>
      <c r="E188" s="249">
        <v>251760.06</v>
      </c>
      <c r="F188" s="95">
        <f t="shared" si="1"/>
        <v>68.718371023432908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748030</v>
      </c>
      <c r="E189" s="249">
        <v>3000</v>
      </c>
      <c r="F189" s="95">
        <f t="shared" si="1"/>
        <v>0.40105343368581475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13278268</v>
      </c>
      <c r="E206" s="106">
        <f t="shared" si="37"/>
        <v>13655447.85</v>
      </c>
      <c r="F206" s="95">
        <f t="shared" si="1"/>
        <v>102.84058018711477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13278268</v>
      </c>
      <c r="E207" s="106">
        <f t="shared" si="38"/>
        <v>13655447.85</v>
      </c>
      <c r="F207" s="95">
        <f t="shared" si="1"/>
        <v>102.84058018711477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12743053</v>
      </c>
      <c r="E212" s="249">
        <v>13655447.85</v>
      </c>
      <c r="F212" s="95">
        <f t="shared" si="1"/>
        <v>107.15993922335565</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535215</v>
      </c>
      <c r="E217" s="249"/>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128300649</v>
      </c>
      <c r="E237" s="106">
        <f t="shared" si="41"/>
        <v>137953548.37999997</v>
      </c>
      <c r="F237" s="95">
        <f t="shared" si="1"/>
        <v>107.52365592476463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129167466</v>
      </c>
      <c r="E238" s="106">
        <f t="shared" si="42"/>
        <v>137737036.48999998</v>
      </c>
      <c r="F238" s="95">
        <f t="shared" si="1"/>
        <v>106.63446512916803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141910518</v>
      </c>
      <c r="E239" s="106">
        <f t="shared" si="43"/>
        <v>151392484.33999997</v>
      </c>
      <c r="F239" s="95">
        <f t="shared" si="1"/>
        <v>106.6816515601754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141910518</v>
      </c>
      <c r="E240" s="249">
        <v>151112597.38999999</v>
      </c>
      <c r="F240" s="95">
        <f t="shared" si="1"/>
        <v>106.48442379020841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279886.95</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12743052</v>
      </c>
      <c r="E242" s="106">
        <f t="shared" si="44"/>
        <v>13655447.85</v>
      </c>
      <c r="F242" s="95">
        <f t="shared" si="1"/>
        <v>107.15994763263934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12743052</v>
      </c>
      <c r="E244" s="249">
        <v>13655447.85</v>
      </c>
      <c r="F244" s="95">
        <f t="shared" si="1"/>
        <v>107.15994763263934</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-1763974</v>
      </c>
      <c r="E245" s="106">
        <f t="shared" si="45"/>
        <v>-836772.25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22955568</v>
      </c>
      <c r="E246" s="106">
        <f t="shared" si="46"/>
        <v>2914219.44</v>
      </c>
      <c r="F246" s="95">
        <f t="shared" si="1"/>
        <v>12.695043921370189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12429456</v>
      </c>
      <c r="E247" s="249">
        <v>1418309.28</v>
      </c>
      <c r="F247" s="95">
        <f t="shared" si="1"/>
        <v>11.410871722784972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10526112</v>
      </c>
      <c r="E249" s="249">
        <v>1495910.16</v>
      </c>
      <c r="F249" s="95">
        <f t="shared" si="1"/>
        <v>14.211421653123205</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24719542</v>
      </c>
      <c r="E250" s="106">
        <f t="shared" si="47"/>
        <v>3750991.69</v>
      </c>
      <c r="F250" s="95">
        <f t="shared" si="1"/>
        <v>15.174195743594279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24719542</v>
      </c>
      <c r="E252" s="249">
        <v>3750991.69</v>
      </c>
      <c r="F252" s="95">
        <f t="shared" si="1"/>
        <v>15.174195743594279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640268</v>
      </c>
      <c r="E255" s="249">
        <v>799613.74</v>
      </c>
      <c r="F255" s="95">
        <f t="shared" si="1"/>
        <v>124.88735029706311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6889</v>
      </c>
      <c r="E256" s="249">
        <v>3670.4</v>
      </c>
      <c r="F256" s="95">
        <f t="shared" si="1"/>
        <v>53.279140659021628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250000</v>
      </c>
      <c r="E257" s="249">
        <v>250000</v>
      </c>
      <c r="F257" s="95">
        <f t="shared" si="1"/>
        <v>100</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45212065</v>
      </c>
      <c r="E259" s="106">
        <f t="shared" si="49"/>
        <v>54162916.619999997</v>
      </c>
      <c r="F259" s="95">
        <f t="shared" si="1"/>
        <v>119.79748463159115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45212065</v>
      </c>
      <c r="E260" s="250">
        <v>54162916.619999997</v>
      </c>
      <c r="F260" s="99">
        <f t="shared" si="1"/>
        <v>119.79748463159115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3306861</v>
      </c>
      <c r="E264" s="249">
        <v>2249520.15</v>
      </c>
      <c r="F264" s="95">
        <f t="shared" si="50"/>
        <v>68.025845356064252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128795</v>
      </c>
      <c r="E265" s="249">
        <v>134692.31</v>
      </c>
      <c r="F265" s="95">
        <f t="shared" si="50"/>
        <v>104.57883458208781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27909</v>
      </c>
      <c r="E266" s="249">
        <v>3670.4</v>
      </c>
      <c r="F266" s="95">
        <f t="shared" si="50"/>
        <v>13.151313196459924</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14491</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418436</v>
      </c>
      <c r="E269" s="249">
        <v>392000</v>
      </c>
      <c r="F269" s="95">
        <f t="shared" si="50"/>
        <v>93.682187957059142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70000</v>
      </c>
      <c r="E271" s="249">
        <v>25000</v>
      </c>
      <c r="F271" s="95">
        <f t="shared" si="50"/>
        <v>35.714285714285715</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v>152806.97</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591652</v>
      </c>
      <c r="E287" s="249">
        <v>387.75</v>
      </c>
      <c r="F287" s="95">
        <f t="shared" si="50"/>
        <v>6.5536835842691307E-2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1556235</v>
      </c>
      <c r="E288" s="249">
        <v>2689668.34</v>
      </c>
      <c r="F288" s="95">
        <f t="shared" si="50"/>
        <v>172.83175998483517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748030</v>
      </c>
      <c r="E290" s="249">
        <v>3000</v>
      </c>
      <c r="F290" s="95">
        <f t="shared" si="50"/>
        <v>0.40105343368581475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13278268</v>
      </c>
      <c r="E294" s="249">
        <v>13655447.85</v>
      </c>
      <c r="F294" s="95">
        <f t="shared" si="50"/>
        <v>102.84058018711477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v>3366</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48249.99</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v>10500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152806.97</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40" sqref="D14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5706768</v>
      </c>
      <c r="E5" s="81">
        <f t="shared" si="0"/>
        <v>6355627.7300000004</v>
      </c>
      <c r="F5" s="82">
        <f t="shared" ref="F5:F141" si="1">IF(D5&gt;0,IF(E5/D5&gt;=100,"&gt;&gt;100",E5/D5*100),"-")</f>
        <v>111.37000365180431</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5324476</v>
      </c>
      <c r="E6" s="83">
        <f t="shared" si="2"/>
        <v>5856638.7400000002</v>
      </c>
      <c r="F6" s="65">
        <f t="shared" si="1"/>
        <v>109.99464998997084</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2307676</v>
      </c>
      <c r="E7" s="251">
        <v>2391471.1800000002</v>
      </c>
      <c r="F7" s="65">
        <f t="shared" si="1"/>
        <v>103.63115012679425</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3016800</v>
      </c>
      <c r="E8" s="251">
        <v>3465167.56</v>
      </c>
      <c r="F8" s="65">
        <f t="shared" si="1"/>
        <v>114.86235613895519</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382292</v>
      </c>
      <c r="E13" s="83">
        <f t="shared" si="4"/>
        <v>498988.99</v>
      </c>
      <c r="F13" s="65">
        <f t="shared" si="1"/>
        <v>130.52561654442155</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304262</v>
      </c>
      <c r="E14" s="251">
        <v>260562.31</v>
      </c>
      <c r="F14" s="65">
        <f t="shared" si="1"/>
        <v>85.637480197987259</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78030</v>
      </c>
      <c r="E16" s="251">
        <v>238426.68</v>
      </c>
      <c r="F16" s="65">
        <f t="shared" si="1"/>
        <v>305.55770857362552</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38500</v>
      </c>
      <c r="E22" s="83">
        <f t="shared" si="5"/>
        <v>29950</v>
      </c>
      <c r="F22" s="65">
        <f t="shared" si="1"/>
        <v>77.79220779220779</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38500</v>
      </c>
      <c r="E24" s="251">
        <v>29950</v>
      </c>
      <c r="F24" s="65">
        <f t="shared" si="1"/>
        <v>77.79220779220779</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2620510</v>
      </c>
      <c r="E28" s="83">
        <f t="shared" si="6"/>
        <v>2844571.4</v>
      </c>
      <c r="F28" s="65">
        <f t="shared" si="1"/>
        <v>108.55029746118122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2455101</v>
      </c>
      <c r="E30" s="251">
        <v>2844571.4</v>
      </c>
      <c r="F30" s="65">
        <f t="shared" si="1"/>
        <v>115.86372210348983</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7409</v>
      </c>
      <c r="E33" s="251"/>
      <c r="F33" s="65">
        <f t="shared" si="1"/>
        <v>0</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158000</v>
      </c>
      <c r="E34" s="251"/>
      <c r="F34" s="65">
        <f t="shared" si="1"/>
        <v>0</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17275549</v>
      </c>
      <c r="E35" s="83">
        <f t="shared" si="7"/>
        <v>12717673.739999998</v>
      </c>
      <c r="F35" s="65">
        <f t="shared" si="1"/>
        <v>73.616611200026099</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365638</v>
      </c>
      <c r="E36" s="83">
        <f t="shared" si="8"/>
        <v>1137420.3799999999</v>
      </c>
      <c r="F36" s="65">
        <f t="shared" si="1"/>
        <v>311.07827413999638</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333413</v>
      </c>
      <c r="E37" s="251">
        <v>1069432.8799999999</v>
      </c>
      <c r="F37" s="65">
        <f t="shared" si="1"/>
        <v>320.75320398424776</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32225</v>
      </c>
      <c r="E38" s="251">
        <v>67987.5</v>
      </c>
      <c r="F38" s="65">
        <f t="shared" si="1"/>
        <v>210.97750193948798</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2599213</v>
      </c>
      <c r="E39" s="83">
        <f t="shared" si="9"/>
        <v>3696267.4</v>
      </c>
      <c r="F39" s="65">
        <f t="shared" si="1"/>
        <v>142.20717578744026</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2599213</v>
      </c>
      <c r="E40" s="251">
        <v>3696267.4</v>
      </c>
      <c r="F40" s="65">
        <f t="shared" si="1"/>
        <v>142.20717578744026</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1379303</v>
      </c>
      <c r="E43" s="83">
        <f t="shared" si="10"/>
        <v>1712771.39</v>
      </c>
      <c r="F43" s="65">
        <f t="shared" si="1"/>
        <v>124.17658701532585</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94075</v>
      </c>
      <c r="E47" s="251"/>
      <c r="F47" s="65">
        <f t="shared" si="1"/>
        <v>0</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1285228</v>
      </c>
      <c r="E48" s="251">
        <v>1712771.39</v>
      </c>
      <c r="F48" s="65">
        <f t="shared" si="1"/>
        <v>133.26595670184588</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254890</v>
      </c>
      <c r="E50" s="83">
        <f t="shared" si="11"/>
        <v>252366.21</v>
      </c>
      <c r="F50" s="65">
        <f t="shared" si="1"/>
        <v>99.009851308407548</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254890</v>
      </c>
      <c r="E53" s="251">
        <v>252366.21</v>
      </c>
      <c r="F53" s="65">
        <f t="shared" si="1"/>
        <v>99.009851308407548</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8861073</v>
      </c>
      <c r="E54" s="83">
        <f t="shared" si="12"/>
        <v>702367.38</v>
      </c>
      <c r="F54" s="65">
        <f t="shared" si="1"/>
        <v>7.9264371256167285</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8776323</v>
      </c>
      <c r="E55" s="251">
        <v>702367.38</v>
      </c>
      <c r="F55" s="65">
        <f t="shared" si="1"/>
        <v>8.0029800635186294</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84750</v>
      </c>
      <c r="E59" s="251"/>
      <c r="F59" s="65">
        <f t="shared" si="1"/>
        <v>0</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3761261</v>
      </c>
      <c r="E61" s="83">
        <f t="shared" si="13"/>
        <v>5154412.2300000004</v>
      </c>
      <c r="F61" s="65">
        <f t="shared" si="1"/>
        <v>137.0394724003466</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22500</v>
      </c>
      <c r="E62" s="251"/>
      <c r="F62" s="65">
        <f t="shared" si="1"/>
        <v>0</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53125</v>
      </c>
      <c r="E64" s="251">
        <v>996276.09</v>
      </c>
      <c r="F64" s="65">
        <f t="shared" si="1"/>
        <v>1875.343228235294</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3685636</v>
      </c>
      <c r="E65" s="251">
        <v>4158136.14</v>
      </c>
      <c r="F65" s="65">
        <f t="shared" si="1"/>
        <v>112.82004354201011</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54171</v>
      </c>
      <c r="E74" s="251">
        <v>62068.75</v>
      </c>
      <c r="F74" s="65">
        <f t="shared" si="1"/>
        <v>114.57929519484595</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1426659</v>
      </c>
      <c r="E75" s="83">
        <f t="shared" si="15"/>
        <v>1307096.6599999999</v>
      </c>
      <c r="F75" s="65">
        <f t="shared" si="1"/>
        <v>91.619417113690091</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1302598</v>
      </c>
      <c r="E76" s="251">
        <v>947428.71</v>
      </c>
      <c r="F76" s="65">
        <f t="shared" si="1"/>
        <v>72.733775884808665</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v>283348.7</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124061</v>
      </c>
      <c r="E81" s="251">
        <v>76319.25</v>
      </c>
      <c r="F81" s="65">
        <f t="shared" si="1"/>
        <v>61.517519607289962</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8483147</v>
      </c>
      <c r="E82" s="83">
        <f t="shared" si="16"/>
        <v>3350751.6399999997</v>
      </c>
      <c r="F82" s="65">
        <f t="shared" si="1"/>
        <v>39.498922274952911</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122628</v>
      </c>
      <c r="E83" s="251">
        <v>105751.84</v>
      </c>
      <c r="F83" s="65">
        <f t="shared" si="1"/>
        <v>86.237922823498707</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7744603</v>
      </c>
      <c r="E84" s="251">
        <v>2362291.11</v>
      </c>
      <c r="F84" s="65">
        <f t="shared" si="1"/>
        <v>30.502417102593892</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123</v>
      </c>
      <c r="E85" s="251"/>
      <c r="F85" s="65">
        <f t="shared" si="1"/>
        <v>0</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401457</v>
      </c>
      <c r="E86" s="251">
        <v>681290</v>
      </c>
      <c r="F86" s="65">
        <f t="shared" si="1"/>
        <v>169.70435189821075</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214336</v>
      </c>
      <c r="E88" s="251">
        <v>201418.69</v>
      </c>
      <c r="F88" s="65">
        <f t="shared" si="1"/>
        <v>93.97333625709166</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467882</v>
      </c>
      <c r="E89" s="83">
        <f t="shared" si="17"/>
        <v>255865.75</v>
      </c>
      <c r="F89" s="65">
        <f t="shared" si="1"/>
        <v>54.685957143040341</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46102</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v>46102</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467882</v>
      </c>
      <c r="E104" s="251">
        <v>209763.75</v>
      </c>
      <c r="F104" s="65">
        <f t="shared" si="1"/>
        <v>44.83261805326984</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6302201</v>
      </c>
      <c r="E107" s="83">
        <f t="shared" si="21"/>
        <v>9769140.1799999997</v>
      </c>
      <c r="F107" s="65">
        <f t="shared" si="1"/>
        <v>155.01156151636545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2240855</v>
      </c>
      <c r="E108" s="251">
        <v>4746360.97</v>
      </c>
      <c r="F108" s="65">
        <f t="shared" si="1"/>
        <v>211.81026750949971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1292054</v>
      </c>
      <c r="E109" s="251">
        <v>927634.55</v>
      </c>
      <c r="F109" s="65">
        <f t="shared" si="1"/>
        <v>71.7953390492967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201317</v>
      </c>
      <c r="E111" s="251">
        <v>314316.61</v>
      </c>
      <c r="F111" s="65">
        <f t="shared" si="1"/>
        <v>156.13018771390395</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2567975</v>
      </c>
      <c r="E113" s="251">
        <v>3780828.05</v>
      </c>
      <c r="F113" s="65">
        <f t="shared" si="1"/>
        <v>147.22993993321586</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7019772</v>
      </c>
      <c r="E114" s="83">
        <f t="shared" si="22"/>
        <v>5343583.8599999994</v>
      </c>
      <c r="F114" s="65">
        <f t="shared" si="1"/>
        <v>76.12190054035942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6407600</v>
      </c>
      <c r="E115" s="83">
        <f t="shared" si="23"/>
        <v>4692225.68</v>
      </c>
      <c r="F115" s="65">
        <f t="shared" si="1"/>
        <v>73.229066733254257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5766247</v>
      </c>
      <c r="E116" s="251">
        <v>3941022.13</v>
      </c>
      <c r="F116" s="65">
        <f t="shared" si="1"/>
        <v>68.346398099144906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641353</v>
      </c>
      <c r="E117" s="251">
        <v>751203.55</v>
      </c>
      <c r="F117" s="65">
        <f t="shared" si="1"/>
        <v>117.12793890416042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369972</v>
      </c>
      <c r="E118" s="83">
        <f t="shared" si="24"/>
        <v>428158.51</v>
      </c>
      <c r="F118" s="65">
        <f t="shared" si="1"/>
        <v>115.72727395586693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369972</v>
      </c>
      <c r="E120" s="251">
        <v>428158.51</v>
      </c>
      <c r="F120" s="65">
        <f t="shared" si="1"/>
        <v>115.72727395586693</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242200</v>
      </c>
      <c r="E122" s="83">
        <f t="shared" si="25"/>
        <v>223199.67</v>
      </c>
      <c r="F122" s="65">
        <f t="shared" si="1"/>
        <v>92.155107349298106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242200</v>
      </c>
      <c r="E123" s="251">
        <v>223199.67</v>
      </c>
      <c r="F123" s="65">
        <f t="shared" si="1"/>
        <v>92.155107349298106</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5802457</v>
      </c>
      <c r="E129" s="83">
        <f t="shared" si="26"/>
        <v>3240295.77</v>
      </c>
      <c r="F129" s="65">
        <f t="shared" si="1"/>
        <v>55.84351198121761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29159</v>
      </c>
      <c r="E130" s="83">
        <f t="shared" si="27"/>
        <v>32499.95</v>
      </c>
      <c r="F130" s="65">
        <f t="shared" si="1"/>
        <v>111.45769745190164</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29159</v>
      </c>
      <c r="E132" s="251">
        <v>32499.95</v>
      </c>
      <c r="F132" s="65">
        <f t="shared" si="1"/>
        <v>111.45769745190164</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711267</v>
      </c>
      <c r="E133" s="251">
        <v>550747.51</v>
      </c>
      <c r="F133" s="65">
        <f t="shared" si="1"/>
        <v>77.431894070721683</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2851</v>
      </c>
      <c r="E134" s="251">
        <v>3185.99</v>
      </c>
      <c r="F134" s="65">
        <f t="shared" si="1"/>
        <v>111.74991231146964</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1887811</v>
      </c>
      <c r="E135" s="251">
        <v>1800077</v>
      </c>
      <c r="F135" s="65">
        <f t="shared" si="1"/>
        <v>95.352606802269932</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2272427</v>
      </c>
      <c r="E136" s="251">
        <v>193180.03</v>
      </c>
      <c r="F136" s="65">
        <f t="shared" si="1"/>
        <v>8.5010444779964338</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469918</v>
      </c>
      <c r="E137" s="251">
        <v>396438.52</v>
      </c>
      <c r="F137" s="65">
        <f t="shared" si="1"/>
        <v>84.363339986976456</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369234</v>
      </c>
      <c r="E138" s="251">
        <v>249766.77</v>
      </c>
      <c r="F138" s="65">
        <f t="shared" si="1"/>
        <v>67.64457498496887</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59790</v>
      </c>
      <c r="E140" s="251">
        <v>14400</v>
      </c>
      <c r="F140" s="65">
        <f t="shared" si="1"/>
        <v>24.084295032614151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55143445</v>
      </c>
      <c r="E141" s="108">
        <f t="shared" si="28"/>
        <v>45214556.729999997</v>
      </c>
      <c r="F141" s="84">
        <f t="shared" si="1"/>
        <v>81.994436020455367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34" sqref="E3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239601.90000000002</v>
      </c>
      <c r="E5" s="109">
        <f t="shared" si="0"/>
        <v>124779.90000000001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239601.90000000002</v>
      </c>
      <c r="E22" s="110">
        <f t="shared" si="3"/>
        <v>124779.90000000001</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239601.90000000002</v>
      </c>
      <c r="E23" s="110">
        <f t="shared" si="4"/>
        <v>124779.90000000001</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116667.27</v>
      </c>
      <c r="E25" s="252">
        <v>116667.27</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122934.63</v>
      </c>
      <c r="E29" s="252">
        <v>8112.63</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43" sqref="C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16174185.029999999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53961652.959999993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34016857.43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6690294.2800000003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14577869.18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110080.86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356189.4</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3684094.94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1471613.46</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7126715.3099999996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11177429.73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8767365.8000000007</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8767365.8000000007</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53700382.789999999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33387737.349999998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6394112.2599999998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14104397.77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117059.75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356189.4</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3773768.22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1487841.13</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7154368.8200000003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11922459.73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8390185.7100000009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8390185.7100000009</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16435455.199999996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387.75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387.75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387.75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387.75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16435067.449999999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2776619.6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13655447.85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35468</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2</v>
      </c>
      <c r="G14" s="73"/>
      <c r="H14" s="73"/>
      <c r="I14" s="73"/>
      <c r="J14" s="73"/>
      <c r="K14" s="73"/>
      <c r="L14" s="73"/>
      <c r="M14" s="73"/>
      <c r="N14" s="73"/>
      <c r="O14" s="73"/>
      <c r="P14" s="73"/>
    </row>
    <row r="15" spans="1:16" ht="57" customHeight="1" x14ac:dyDescent="0.2">
      <c r="A15" s="135">
        <v>1</v>
      </c>
      <c r="B15" s="136" t="str">
        <f t="shared" ref="B15:B18" si="4">IF(E15=1,"Pogreška",IF(F15=1,"Provjera","O.K."))</f>
        <v>Provjera</v>
      </c>
      <c r="C15" s="118" t="s">
        <v>3017</v>
      </c>
      <c r="D15" s="125"/>
      <c r="E15" s="73">
        <f t="shared" ref="E15:E16" si="5">MAX(G15:K15)</f>
        <v>0</v>
      </c>
      <c r="F15" s="73">
        <f>MAX(L15:O15)</f>
        <v>1</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1</v>
      </c>
      <c r="M15" s="126">
        <f>IF(AND(H3=12,J3="DA",M3="DA",OR(I3=12,I3=13,I3=23),ABS(BILANCA!E170-'PR-RAS'!E647)&gt;0.001),1,0)</f>
        <v>1</v>
      </c>
      <c r="N15" s="73"/>
      <c r="O15" s="73"/>
      <c r="P15" s="73"/>
    </row>
    <row r="16" spans="1:16" ht="42" customHeight="1" x14ac:dyDescent="0.2">
      <c r="A16" s="135">
        <v>2</v>
      </c>
      <c r="B16" s="136" t="str">
        <f t="shared" si="4"/>
        <v>Provjera</v>
      </c>
      <c r="C16" s="118" t="s">
        <v>3018</v>
      </c>
      <c r="D16" s="125"/>
      <c r="E16" s="73">
        <f t="shared" si="5"/>
        <v>0</v>
      </c>
      <c r="F16" s="73">
        <f>MAX(L16:O16)</f>
        <v>1</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1</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Kresimir Crnkovic</cp:lastModifiedBy>
  <cp:lastPrinted>2023-03-01T09:44:15Z</cp:lastPrinted>
  <dcterms:created xsi:type="dcterms:W3CDTF">2022-04-01T05:14:30Z</dcterms:created>
  <dcterms:modified xsi:type="dcterms:W3CDTF">2023-03-01T11:53:38Z</dcterms:modified>
</cp:coreProperties>
</file>